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БЮДЖЕТА'!$A$10:$AA$468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<sst xmlns="http://schemas.openxmlformats.org/spreadsheetml/2006/main" count="1865" uniqueCount="364">
  <si>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</si>
  <si>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</si>
  <si>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</si>
  <si>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</si>
  <si>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</si>
  <si>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</si>
  <si>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</si>
  <si>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</si>
  <si>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</si>
  <si>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</si>
  <si>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</si>
  <si>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</si>
  <si>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</si>
  <si>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</si>
  <si>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</si>
  <si>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</si>
  <si>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</si>
  <si>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</si>
  <si>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</si>
  <si>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</si>
  <si>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</si>
  <si>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</si>
  <si>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</si>
  <si>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</si>
  <si>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</si>
  <si>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</si>
  <si>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</si>
  <si>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</si>
  <si>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</si>
  <si>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</si>
  <si>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</si>
  <si>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</si>
  <si>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</si>
  <si>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</si>
  <si>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</si>
  <si>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</si>
  <si>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</si>
  <si>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</si>
  <si>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</si>
  <si>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</si>
  <si>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</si>
  <si>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</si>
  <si>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</si>
  <si>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</si>
  <si>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</si>
  <si>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</si>
  <si>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</si>
  <si>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</si>
  <si>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</si>
  <si>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</si>
  <si>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</si>
  <si>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</si>
  <si>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</si>
  <si>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</si>
  <si>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</si>
  <si>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</si>
  <si>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</si>
  <si>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</si>
  <si>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</si>
  <si>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</si>
  <si>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</si>
  <si>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</si>
  <si>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</si>
  <si>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</si>
  <si>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</si>
  <si>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</si>
  <si>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</si>
  <si>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</si>
  <si>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</si>
  <si>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</si>
  <si>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</si>
  <si>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</si>
  <si>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</si>
  <si>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</si>
  <si>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</si>
  <si>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</si>
  <si>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</si>
  <si>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</si>
  <si>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</si>
  <si>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</si>
  <si>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</si>
  <si>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</si>
  <si>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</si>
  <si>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</si>
  <si>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</si>
  <si>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</si>
  <si>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</si>
  <si>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</si>
  <si>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</si>
  <si>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</si>
  <si>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</si>
  <si>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</si>
  <si>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</si>
  <si>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</si>
  <si>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</si>
  <si>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</si>
  <si>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</si>
  <si>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</si>
  <si>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</si>
  <si>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</si>
  <si>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</si>
  <si>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</si>
  <si>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</si>
  <si>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</si>
  <si>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</si>
  <si>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</si>
  <si>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</si>
  <si>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</si>
  <si>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</si>
  <si>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</si>
  <si>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</si>
  <si>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</si>
  <si>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</si>
  <si>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</si>
  <si>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</si>
  <si>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</si>
  <si>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</si>
  <si>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</si>
  <si>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</si>
  <si>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</si>
  <si>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</si>
  <si>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</si>
  <si>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</si>
  <si>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</si>
  <si>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</si>
  <si>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</si>
  <si>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</si>
  <si>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</si>
  <si>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</si>
  <si>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</si>
  <si>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</si>
  <si>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</si>
  <si>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</si>
  <si>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</si>
  <si>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</si>
  <si>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</si>
  <si>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</si>
  <si>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</si>
  <si>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</si>
  <si>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</si>
  <si>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</si>
  <si>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</si>
  <si>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</si>
  <si>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</si>
  <si>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</si>
  <si>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</si>
  <si>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</si>
  <si>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</si>
  <si>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</si>
  <si>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</si>
  <si>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</si>
  <si>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</si>
  <si>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</si>
  <si>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</si>
  <si>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</si>
  <si>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</si>
  <si>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</si>
  <si>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</si>
  <si>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</si>
  <si>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</si>
  <si>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</si>
  <si>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</si>
  <si>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</si>
  <si>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</si>
  <si>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</si>
  <si>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</si>
  <si>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</si>
  <si>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</si>
  <si>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</si>
  <si>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</si>
  <si>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</si>
  <si>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</si>
  <si>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</si>
  <si>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</si>
  <si>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</si>
  <si>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</si>
  <si>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</si>
  <si>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</si>
  <si>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</si>
  <si>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</si>
  <si>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</si>
  <si>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</si>
  <si>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</si>
  <si>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</si>
  <si>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</si>
  <si>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</si>
  <si>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</si>
  <si>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</si>
  <si>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</si>
  <si>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</si>
  <si>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</si>
  <si>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</si>
  <si>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</si>
  <si>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</si>
  <si>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</si>
  <si>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</si>
  <si>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</si>
  <si>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</si>
  <si>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</si>
  <si>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</si>
  <si>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</si>
  <si>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</si>
  <si>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</si>
  <si>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</si>
  <si>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</si>
  <si>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</si>
  <si>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</si>
  <si>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</si>
  <si>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</si>
  <si>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</si>
  <si>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</si>
  <si>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</si>
  <si>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</si>
  <si>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</si>
  <si>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</si>
  <si>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</si>
  <si>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</si>
  <si>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</si>
  <si>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</si>
  <si>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</si>
  <si>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</si>
  <si>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</si>
  <si>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</si>
  <si>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</si>
  <si>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</si>
  <si>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</si>
  <si>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</si>
  <si>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</si>
  <si>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</si>
  <si>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</si>
  <si>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</si>
  <si>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</si>
  <si>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</si>
  <si>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</si>
  <si>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</si>
  <si>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</si>
  <si>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</si>
  <si>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</si>
  <si>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</si>
  <si>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</si>
  <si>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</si>
  <si>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</si>
  <si>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</si>
  <si>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</si>
  <si>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</si>
  <si>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</si>
  <si>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</si>
  <si>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</si>
  <si>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</si>
  <si>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</si>
  <si>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</si>
  <si>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</si>
  <si>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</si>
  <si>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</si>
  <si>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</si>
  <si>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</si>
  <si>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</si>
  <si>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</si>
  <si>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</si>
  <si>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</si>
  <si>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</si>
  <si>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</si>
  <si>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</si>
  <si>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</si>
  <si>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</si>
  <si>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</si>
  <si>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</si>
  <si>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</si>
  <si>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</si>
  <si>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</si>
  <si>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</si>
  <si>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</si>
  <si>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</si>
  <si>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</si>
  <si>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</si>
  <si>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</si>
  <si>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</si>
  <si>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</si>
  <si>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</si>
  <si>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</si>
  <si>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</si>
  <si>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</si>
  <si>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</si>
  <si>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</si>
  <si>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</si>
  <si>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</si>
  <si>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</si>
  <si>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</si>
  <si>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</si>
  <si>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</si>
  <si>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</si>
  <si>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</si>
  <si>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</si>
  <si>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</si>
  <si>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</si>
  <si>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</si>
  <si>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</si>
  <si>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</si>
  <si>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</si>
  <si>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</si>
  <si>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</si>
  <si>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</si>
  <si>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</si>
  <si>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</si>
  <si>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</si>
  <si>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</si>
  <si>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</si>
  <si>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</si>
  <si>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</si>
  <si>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</si>
  <si>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</si>
  <si>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</si>
  <si>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</si>
  <si>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</si>
  <si>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</si>
  <si>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</si>
  <si>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</si>
  <si>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</si>
  <si>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</si>
  <si>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</si>
  <si>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</si>
  <si>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</si>
  <si>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</si>
  <si>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</si>
  <si>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</si>
  <si>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</si>
  <si>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</si>
  <si>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</si>
  <si>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</si>
  <si>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</si>
  <si>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</si>
  <si>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</si>
  <si>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</si>
  <si>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</si>
  <si>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</si>
  <si>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</si>
  <si>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</si>
  <si>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</si>
  <si>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</si>
  <si>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</si>
  <si>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</si>
  <si>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</si>
  <si>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</si>
  <si>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</si>
  <si>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</si>
  <si>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</si>
  <si>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</si>
  <si>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</si>
  <si>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</si>
  <si>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</si>
  <si>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</si>
  <si>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</si>
  <si>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</si>
  <si>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</si>
  <si>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</si>
  <si>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</si>
  <si>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</si>
  <si>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</si>
  <si>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</si>
  <si>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</si>
  <si>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</si>
  <si>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Приложение 3 к решению Думы</t>
  </si>
  <si>
    <t>Исполнено</t>
  </si>
  <si>
    <t xml:space="preserve">№ 488 от 28.11.2013г.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</si>
</sst>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49" fontId="8" fillId="22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top" wrapText="1"/>
    </xf>
    <xf numFmtId="4" fontId="5" fillId="20" borderId="14" xfId="0" applyNumberFormat="1" applyFont="1" applyFill="1" applyBorder="1" applyAlignment="1">
      <alignment horizontal="center" vertical="center" shrinkToFit="1"/>
    </xf>
    <xf numFmtId="0" fontId="2" fillId="22" borderId="13" xfId="0" applyFont="1" applyFill="1" applyBorder="1" applyAlignment="1">
      <alignment vertical="top" wrapText="1"/>
    </xf>
    <xf numFmtId="4" fontId="2" fillId="22" borderId="14" xfId="0" applyNumberFormat="1" applyFont="1" applyFill="1" applyBorder="1" applyAlignment="1">
      <alignment horizontal="center" vertical="center" shrinkToFit="1"/>
    </xf>
    <xf numFmtId="0" fontId="8" fillId="22" borderId="13" xfId="0" applyFont="1" applyFill="1" applyBorder="1" applyAlignment="1">
      <alignment horizontal="center" vertical="top" wrapText="1"/>
    </xf>
    <xf numFmtId="4" fontId="8" fillId="22" borderId="14" xfId="0" applyNumberFormat="1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vertical="top" wrapText="1"/>
    </xf>
    <xf numFmtId="4" fontId="2" fillId="25" borderId="14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0" fontId="2" fillId="22" borderId="13" xfId="0" applyFont="1" applyFill="1" applyBorder="1" applyAlignment="1">
      <alignment horizontal="left" vertical="top" wrapText="1"/>
    </xf>
    <xf numFmtId="0" fontId="8" fillId="22" borderId="13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vertical="top" wrapText="1"/>
    </xf>
    <xf numFmtId="0" fontId="2" fillId="22" borderId="13" xfId="0" applyNumberFormat="1" applyFont="1" applyFill="1" applyBorder="1" applyAlignment="1">
      <alignment horizontal="left" vertical="top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2" fillId="20" borderId="13" xfId="0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4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4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4" xfId="0" applyNumberFormat="1" applyFont="1" applyFill="1" applyBorder="1" applyAlignment="1">
      <alignment horizontal="center" vertical="center" shrinkToFit="1"/>
    </xf>
    <xf numFmtId="168" fontId="8" fillId="22" borderId="14" xfId="0" applyNumberFormat="1" applyFont="1" applyFill="1" applyBorder="1" applyAlignment="1">
      <alignment horizontal="center" vertical="center" shrinkToFit="1"/>
    </xf>
    <xf numFmtId="168" fontId="2" fillId="4" borderId="14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2" fillId="25" borderId="25" xfId="0" applyNumberFormat="1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4" fontId="5" fillId="20" borderId="21" xfId="0" applyNumberFormat="1" applyFont="1" applyFill="1" applyBorder="1" applyAlignment="1">
      <alignment horizontal="center" vertical="center" shrinkToFit="1"/>
    </xf>
    <xf numFmtId="0" fontId="2" fillId="22" borderId="11" xfId="0" applyFont="1" applyFill="1" applyBorder="1" applyAlignment="1">
      <alignment horizontal="center" vertical="top" wrapText="1"/>
    </xf>
    <xf numFmtId="49" fontId="5" fillId="22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8" fillId="25" borderId="14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4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7" xfId="0" applyFont="1" applyFill="1" applyBorder="1" applyAlignment="1">
      <alignment horizontal="center" vertical="center" wrapText="1"/>
    </xf>
    <xf numFmtId="49" fontId="11" fillId="7" borderId="28" xfId="0" applyNumberFormat="1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 shrinkToFit="1"/>
    </xf>
    <xf numFmtId="4" fontId="8" fillId="26" borderId="14" xfId="0" applyNumberFormat="1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4" xfId="0" applyNumberFormat="1" applyFont="1" applyFill="1" applyBorder="1" applyAlignment="1">
      <alignment horizontal="center" vertical="center" shrinkToFit="1"/>
    </xf>
    <xf numFmtId="49" fontId="2" fillId="25" borderId="29" xfId="0" applyNumberFormat="1" applyFont="1" applyFill="1" applyBorder="1" applyAlignment="1">
      <alignment horizontal="center" vertical="center" shrinkToFit="1"/>
    </xf>
    <xf numFmtId="4" fontId="2" fillId="25" borderId="30" xfId="0" applyNumberFormat="1" applyFont="1" applyFill="1" applyBorder="1" applyAlignment="1">
      <alignment horizontal="center" vertical="center" shrinkToFit="1"/>
    </xf>
    <xf numFmtId="168" fontId="2" fillId="25" borderId="31" xfId="0" applyNumberFormat="1" applyFont="1" applyFill="1" applyBorder="1" applyAlignment="1">
      <alignment horizontal="center" vertical="center" wrapText="1" shrinkToFit="1"/>
    </xf>
    <xf numFmtId="0" fontId="2" fillId="26" borderId="32" xfId="0" applyFont="1" applyFill="1" applyBorder="1" applyAlignment="1">
      <alignment horizontal="center" vertical="center" wrapText="1"/>
    </xf>
    <xf numFmtId="49" fontId="2" fillId="26" borderId="32" xfId="0" applyNumberFormat="1" applyFont="1" applyFill="1" applyBorder="1" applyAlignment="1">
      <alignment horizontal="center" vertical="center" shrinkToFit="1"/>
    </xf>
    <xf numFmtId="4" fontId="2" fillId="26" borderId="33" xfId="0" applyNumberFormat="1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" fontId="11" fillId="24" borderId="36" xfId="0" applyNumberFormat="1" applyFont="1" applyFill="1" applyBorder="1" applyAlignment="1">
      <alignment horizontal="center" vertical="center" wrapText="1"/>
    </xf>
    <xf numFmtId="168" fontId="11" fillId="24" borderId="37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top" wrapText="1"/>
    </xf>
    <xf numFmtId="0" fontId="8" fillId="22" borderId="11" xfId="0" applyFont="1" applyFill="1" applyBorder="1" applyAlignment="1">
      <alignment horizontal="center" vertical="top" wrapText="1"/>
    </xf>
    <xf numFmtId="4" fontId="12" fillId="24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7" borderId="35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top" wrapText="1"/>
    </xf>
    <xf numFmtId="0" fontId="2" fillId="22" borderId="13" xfId="0" applyFont="1" applyFill="1" applyBorder="1" applyAlignment="1">
      <alignment horizontal="center" vertical="top" wrapText="1"/>
    </xf>
    <xf numFmtId="49" fontId="14" fillId="22" borderId="10" xfId="0" applyNumberFormat="1" applyFont="1" applyFill="1" applyBorder="1" applyAlignment="1">
      <alignment horizontal="center" vertical="center" shrinkToFit="1"/>
    </xf>
    <xf numFmtId="4" fontId="14" fillId="22" borderId="14" xfId="0" applyNumberFormat="1" applyFont="1" applyFill="1" applyBorder="1" applyAlignment="1">
      <alignment horizontal="center" vertical="center" shrinkToFit="1"/>
    </xf>
    <xf numFmtId="4" fontId="5" fillId="22" borderId="14" xfId="0" applyNumberFormat="1" applyFont="1" applyFill="1" applyBorder="1" applyAlignment="1">
      <alignment horizontal="center" vertical="center" shrinkToFit="1"/>
    </xf>
    <xf numFmtId="4" fontId="11" fillId="24" borderId="38" xfId="0" applyNumberFormat="1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/>
    </xf>
    <xf numFmtId="4" fontId="11" fillId="7" borderId="10" xfId="0" applyNumberFormat="1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top" wrapText="1"/>
    </xf>
    <xf numFmtId="0" fontId="8" fillId="20" borderId="10" xfId="0" applyFont="1" applyFill="1" applyBorder="1" applyAlignment="1">
      <alignment horizontal="center" vertical="center" wrapText="1"/>
    </xf>
    <xf numFmtId="49" fontId="14" fillId="20" borderId="10" xfId="0" applyNumberFormat="1" applyFont="1" applyFill="1" applyBorder="1" applyAlignment="1">
      <alignment horizontal="center" vertical="center" shrinkToFit="1"/>
    </xf>
    <xf numFmtId="4" fontId="14" fillId="20" borderId="17" xfId="0" applyNumberFormat="1" applyFont="1" applyFill="1" applyBorder="1" applyAlignment="1">
      <alignment horizontal="center" vertical="center" shrinkToFit="1"/>
    </xf>
    <xf numFmtId="168" fontId="14" fillId="20" borderId="17" xfId="0" applyNumberFormat="1" applyFont="1" applyFill="1" applyBorder="1" applyAlignment="1">
      <alignment horizontal="center" vertical="center" wrapText="1" shrinkToFit="1"/>
    </xf>
    <xf numFmtId="4" fontId="14" fillId="20" borderId="10" xfId="0" applyNumberFormat="1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1" xfId="0" applyFont="1" applyFill="1" applyBorder="1" applyAlignment="1">
      <alignment horizontal="left" vertical="top" wrapText="1"/>
    </xf>
    <xf numFmtId="4" fontId="11" fillId="26" borderId="12" xfId="0" applyNumberFormat="1" applyFont="1" applyFill="1" applyBorder="1" applyAlignment="1">
      <alignment horizontal="center" vertical="center" wrapText="1"/>
    </xf>
    <xf numFmtId="4" fontId="11" fillId="26" borderId="0" xfId="0" applyNumberFormat="1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2"/>
  <sheetViews>
    <sheetView showGridLines="0" tabSelected="1" zoomScalePageLayoutView="0" workbookViewId="0" topLeftCell="A1">
      <selection activeCell="A8" sqref="A8:V8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27" width="15.375" style="2" customWidth="1"/>
    <col min="28" max="16384" width="9.125" style="2" customWidth="1"/>
  </cols>
  <sheetData>
    <row r="1" spans="2:23" ht="18.75">
      <c r="B1" s="166" t="s">
        <v>361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2:23" ht="18.75">
      <c r="B2" s="167" t="s">
        <v>197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22" ht="18.75">
      <c r="B3" s="2"/>
      <c r="C3" s="166" t="s">
        <v>363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69" t="s">
        <v>198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X7" s="2"/>
      <c r="Y7" s="2"/>
    </row>
    <row r="8" spans="1:25" ht="57" customHeight="1">
      <c r="A8" s="168" t="s">
        <v>206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X8" s="2"/>
      <c r="Y8" s="2"/>
    </row>
    <row r="9" spans="1:25" ht="16.5" thickBot="1">
      <c r="A9" s="59"/>
      <c r="B9" s="59"/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Y9" s="66" t="s">
        <v>182</v>
      </c>
    </row>
    <row r="10" spans="1:27" ht="48" thickBot="1">
      <c r="A10" s="43" t="s">
        <v>0</v>
      </c>
      <c r="B10" s="43" t="s">
        <v>150</v>
      </c>
      <c r="C10" s="43" t="s">
        <v>1</v>
      </c>
      <c r="D10" s="43" t="s">
        <v>2</v>
      </c>
      <c r="E10" s="43" t="s">
        <v>3</v>
      </c>
      <c r="F10" s="44" t="s">
        <v>4</v>
      </c>
      <c r="G10" s="43" t="s">
        <v>49</v>
      </c>
      <c r="H10" s="26" t="s">
        <v>49</v>
      </c>
      <c r="I10" s="4" t="s">
        <v>49</v>
      </c>
      <c r="J10" s="4" t="s">
        <v>49</v>
      </c>
      <c r="K10" s="4" t="s">
        <v>49</v>
      </c>
      <c r="L10" s="4" t="s">
        <v>49</v>
      </c>
      <c r="M10" s="4" t="s">
        <v>49</v>
      </c>
      <c r="N10" s="4" t="s">
        <v>49</v>
      </c>
      <c r="O10" s="4" t="s">
        <v>49</v>
      </c>
      <c r="P10" s="4" t="s">
        <v>49</v>
      </c>
      <c r="Q10" s="4" t="s">
        <v>49</v>
      </c>
      <c r="R10" s="4" t="s">
        <v>49</v>
      </c>
      <c r="S10" s="4" t="s">
        <v>49</v>
      </c>
      <c r="T10" s="4" t="s">
        <v>49</v>
      </c>
      <c r="U10" s="4" t="s">
        <v>49</v>
      </c>
      <c r="V10" s="4" t="s">
        <v>49</v>
      </c>
      <c r="W10" s="51" t="s">
        <v>49</v>
      </c>
      <c r="X10" s="67" t="s">
        <v>187</v>
      </c>
      <c r="Y10" s="57" t="s">
        <v>183</v>
      </c>
      <c r="Z10" s="43" t="s">
        <v>362</v>
      </c>
      <c r="AA10" s="43" t="s">
        <v>183</v>
      </c>
    </row>
    <row r="11" spans="1:27" ht="29.25" thickBot="1">
      <c r="A11" s="119" t="s">
        <v>151</v>
      </c>
      <c r="B11" s="120">
        <v>951</v>
      </c>
      <c r="C11" s="120" t="s">
        <v>152</v>
      </c>
      <c r="D11" s="120" t="s">
        <v>6</v>
      </c>
      <c r="E11" s="120" t="s">
        <v>5</v>
      </c>
      <c r="F11" s="121"/>
      <c r="G11" s="122">
        <f aca="true" t="shared" si="0" ref="G11:X11">G14+G148+G152+G159+G189+G203+G226+G261+G281+G295+G306+G311</f>
        <v>120221.95999999998</v>
      </c>
      <c r="H11" s="31" t="e">
        <f t="shared" si="0"/>
        <v>#REF!</v>
      </c>
      <c r="I11" s="31" t="e">
        <f t="shared" si="0"/>
        <v>#REF!</v>
      </c>
      <c r="J11" s="31" t="e">
        <f t="shared" si="0"/>
        <v>#REF!</v>
      </c>
      <c r="K11" s="31" t="e">
        <f t="shared" si="0"/>
        <v>#REF!</v>
      </c>
      <c r="L11" s="31" t="e">
        <f t="shared" si="0"/>
        <v>#REF!</v>
      </c>
      <c r="M11" s="31" t="e">
        <f t="shared" si="0"/>
        <v>#REF!</v>
      </c>
      <c r="N11" s="31" t="e">
        <f t="shared" si="0"/>
        <v>#REF!</v>
      </c>
      <c r="O11" s="31" t="e">
        <f t="shared" si="0"/>
        <v>#REF!</v>
      </c>
      <c r="P11" s="31" t="e">
        <f t="shared" si="0"/>
        <v>#REF!</v>
      </c>
      <c r="Q11" s="31" t="e">
        <f t="shared" si="0"/>
        <v>#REF!</v>
      </c>
      <c r="R11" s="31" t="e">
        <f t="shared" si="0"/>
        <v>#REF!</v>
      </c>
      <c r="S11" s="31" t="e">
        <f t="shared" si="0"/>
        <v>#REF!</v>
      </c>
      <c r="T11" s="31" t="e">
        <f t="shared" si="0"/>
        <v>#REF!</v>
      </c>
      <c r="U11" s="31" t="e">
        <f t="shared" si="0"/>
        <v>#REF!</v>
      </c>
      <c r="V11" s="31" t="e">
        <f t="shared" si="0"/>
        <v>#REF!</v>
      </c>
      <c r="W11" s="31" t="e">
        <f t="shared" si="0"/>
        <v>#REF!</v>
      </c>
      <c r="X11" s="69" t="e">
        <f t="shared" si="0"/>
        <v>#REF!</v>
      </c>
      <c r="Y11" s="68" t="e">
        <f aca="true" t="shared" si="1" ref="Y11:Y18">X11/G11*100</f>
        <v>#REF!</v>
      </c>
      <c r="Z11" s="122">
        <f>Z14+Z148+Z152+Z159+Z189+Z203+Z226+Z261+Z281+Z295+Z306+Z311</f>
        <v>79871.97</v>
      </c>
      <c r="AA11" s="162">
        <f>Z11/G11*100</f>
        <v>66.43708853191215</v>
      </c>
    </row>
    <row r="12" spans="1:27" ht="16.5" thickBot="1">
      <c r="A12" s="139" t="s">
        <v>302</v>
      </c>
      <c r="B12" s="120">
        <v>951</v>
      </c>
      <c r="C12" s="120" t="s">
        <v>152</v>
      </c>
      <c r="D12" s="120" t="s">
        <v>6</v>
      </c>
      <c r="E12" s="120" t="s">
        <v>5</v>
      </c>
      <c r="F12" s="136"/>
      <c r="G12" s="150">
        <f>G15+G21+G40+G63+G77+G82+G90+G98+G107+G128+G135+G142+G149+G153+G170+G191+G219+G264+G296+G301+G307+G313+G175+G52+G72</f>
        <v>82710.53999999998</v>
      </c>
      <c r="H12" s="149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68"/>
      <c r="Z12" s="150">
        <f>Z15+Z21+Z40+Z63+Z77+Z82+Z90+Z98+Z107+Z128+Z135+Z142+Z149+Z153+Z170+Z191+Z219+Z264+Z296+Z301+Z307+Z313+Z175+Z52+Z72</f>
        <v>57155.61</v>
      </c>
      <c r="AA12" s="162">
        <f aca="true" t="shared" si="2" ref="AA12:AA75">Z12/G12*100</f>
        <v>69.10317596765782</v>
      </c>
    </row>
    <row r="13" spans="1:27" ht="16.5" thickBot="1">
      <c r="A13" s="139" t="s">
        <v>71</v>
      </c>
      <c r="B13" s="120">
        <v>951</v>
      </c>
      <c r="C13" s="120" t="s">
        <v>152</v>
      </c>
      <c r="D13" s="120" t="s">
        <v>6</v>
      </c>
      <c r="E13" s="120" t="s">
        <v>5</v>
      </c>
      <c r="F13" s="136"/>
      <c r="G13" s="150">
        <f>G118+G160+G198+G204+G227+G262+G282</f>
        <v>37511.42</v>
      </c>
      <c r="H13" s="149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68"/>
      <c r="Z13" s="150">
        <f>Z118+Z160+Z198+Z204+Z227+Z262+Z282</f>
        <v>22716.36</v>
      </c>
      <c r="AA13" s="162">
        <f t="shared" si="2"/>
        <v>60.55851791267833</v>
      </c>
    </row>
    <row r="14" spans="1:27" ht="18.75" customHeight="1" outlineLevel="2" thickBot="1">
      <c r="A14" s="32" t="s">
        <v>117</v>
      </c>
      <c r="B14" s="19">
        <v>951</v>
      </c>
      <c r="C14" s="14" t="s">
        <v>116</v>
      </c>
      <c r="D14" s="14" t="s">
        <v>6</v>
      </c>
      <c r="E14" s="14" t="s">
        <v>5</v>
      </c>
      <c r="F14" s="14"/>
      <c r="G14" s="33">
        <f>G15+G21+G40+G63+G77+G81+G52+G72</f>
        <v>56505.71999999999</v>
      </c>
      <c r="H14" s="33" t="e">
        <f>H15+H21+H40+#REF!+H63+#REF!+H77+H81</f>
        <v>#REF!</v>
      </c>
      <c r="I14" s="33" t="e">
        <f>I15+I21+I40+#REF!+I63+#REF!+I77+I81</f>
        <v>#REF!</v>
      </c>
      <c r="J14" s="33" t="e">
        <f>J15+J21+J40+#REF!+J63+#REF!+J77+J81</f>
        <v>#REF!</v>
      </c>
      <c r="K14" s="33" t="e">
        <f>K15+K21+K40+#REF!+K63+#REF!+K77+K81</f>
        <v>#REF!</v>
      </c>
      <c r="L14" s="33" t="e">
        <f>L15+L21+L40+#REF!+L63+#REF!+L77+L81</f>
        <v>#REF!</v>
      </c>
      <c r="M14" s="33" t="e">
        <f>M15+M21+M40+#REF!+M63+#REF!+M77+M81</f>
        <v>#REF!</v>
      </c>
      <c r="N14" s="33" t="e">
        <f>N15+N21+N40+#REF!+N63+#REF!+N77+N81</f>
        <v>#REF!</v>
      </c>
      <c r="O14" s="33" t="e">
        <f>O15+O21+O40+#REF!+O63+#REF!+O77+O81</f>
        <v>#REF!</v>
      </c>
      <c r="P14" s="33" t="e">
        <f>P15+P21+P40+#REF!+P63+#REF!+P77+P81</f>
        <v>#REF!</v>
      </c>
      <c r="Q14" s="33" t="e">
        <f>Q15+Q21+Q40+#REF!+Q63+#REF!+Q77+Q81</f>
        <v>#REF!</v>
      </c>
      <c r="R14" s="33" t="e">
        <f>R15+R21+R40+#REF!+R63+#REF!+R77+R81</f>
        <v>#REF!</v>
      </c>
      <c r="S14" s="33" t="e">
        <f>S15+S21+S40+#REF!+S63+#REF!+S77+S81</f>
        <v>#REF!</v>
      </c>
      <c r="T14" s="33" t="e">
        <f>T15+T21+T40+#REF!+T63+#REF!+T77+T81</f>
        <v>#REF!</v>
      </c>
      <c r="U14" s="33" t="e">
        <f>U15+U21+U40+#REF!+U63+#REF!+U77+U81</f>
        <v>#REF!</v>
      </c>
      <c r="V14" s="33" t="e">
        <f>V15+V21+V40+#REF!+V63+#REF!+V77+V81</f>
        <v>#REF!</v>
      </c>
      <c r="W14" s="33" t="e">
        <f>W15+W21+W40+#REF!+W63+#REF!+W77+W81</f>
        <v>#REF!</v>
      </c>
      <c r="X14" s="70" t="e">
        <f>X15+X21+X40+#REF!+X63+#REF!+X77+X81</f>
        <v>#REF!</v>
      </c>
      <c r="Y14" s="68" t="e">
        <f t="shared" si="1"/>
        <v>#REF!</v>
      </c>
      <c r="Z14" s="33">
        <f>Z15+Z21+Z40+Z63+Z77+Z81+Z52+Z72</f>
        <v>37633.97</v>
      </c>
      <c r="AA14" s="162">
        <f t="shared" si="2"/>
        <v>66.60205373898432</v>
      </c>
    </row>
    <row r="15" spans="1:27" ht="48.75" customHeight="1" outlineLevel="3" thickBot="1">
      <c r="A15" s="34" t="s">
        <v>50</v>
      </c>
      <c r="B15" s="20">
        <v>951</v>
      </c>
      <c r="C15" s="9" t="s">
        <v>7</v>
      </c>
      <c r="D15" s="9" t="s">
        <v>6</v>
      </c>
      <c r="E15" s="9" t="s">
        <v>5</v>
      </c>
      <c r="F15" s="9"/>
      <c r="G15" s="35">
        <f>G16</f>
        <v>1728.3</v>
      </c>
      <c r="H15" s="35">
        <f aca="true" t="shared" si="3" ref="H15:X15">H16</f>
        <v>1204.8</v>
      </c>
      <c r="I15" s="35">
        <f t="shared" si="3"/>
        <v>1204.8</v>
      </c>
      <c r="J15" s="35">
        <f t="shared" si="3"/>
        <v>1204.8</v>
      </c>
      <c r="K15" s="35">
        <f t="shared" si="3"/>
        <v>1204.8</v>
      </c>
      <c r="L15" s="35">
        <f t="shared" si="3"/>
        <v>1204.8</v>
      </c>
      <c r="M15" s="35">
        <f t="shared" si="3"/>
        <v>1204.8</v>
      </c>
      <c r="N15" s="35">
        <f t="shared" si="3"/>
        <v>1204.8</v>
      </c>
      <c r="O15" s="35">
        <f t="shared" si="3"/>
        <v>1204.8</v>
      </c>
      <c r="P15" s="35">
        <f t="shared" si="3"/>
        <v>1204.8</v>
      </c>
      <c r="Q15" s="35">
        <f t="shared" si="3"/>
        <v>1204.8</v>
      </c>
      <c r="R15" s="35">
        <f t="shared" si="3"/>
        <v>1204.8</v>
      </c>
      <c r="S15" s="35">
        <f t="shared" si="3"/>
        <v>1204.8</v>
      </c>
      <c r="T15" s="35">
        <f t="shared" si="3"/>
        <v>1204.8</v>
      </c>
      <c r="U15" s="35">
        <f t="shared" si="3"/>
        <v>1204.8</v>
      </c>
      <c r="V15" s="35">
        <f t="shared" si="3"/>
        <v>1204.8</v>
      </c>
      <c r="W15" s="35">
        <f t="shared" si="3"/>
        <v>1204.8</v>
      </c>
      <c r="X15" s="71">
        <f t="shared" si="3"/>
        <v>1147.63638</v>
      </c>
      <c r="Y15" s="68">
        <f t="shared" si="1"/>
        <v>66.4026141294914</v>
      </c>
      <c r="Z15" s="35">
        <f>Z16</f>
        <v>1221.75</v>
      </c>
      <c r="AA15" s="162">
        <f t="shared" si="2"/>
        <v>70.69085228258983</v>
      </c>
    </row>
    <row r="16" spans="1:27" ht="64.5" customHeight="1" outlineLevel="3" thickBot="1">
      <c r="A16" s="36" t="s">
        <v>85</v>
      </c>
      <c r="B16" s="21">
        <v>951</v>
      </c>
      <c r="C16" s="11" t="s">
        <v>7</v>
      </c>
      <c r="D16" s="11" t="s">
        <v>86</v>
      </c>
      <c r="E16" s="11" t="s">
        <v>5</v>
      </c>
      <c r="F16" s="11"/>
      <c r="G16" s="37">
        <f>G17</f>
        <v>1728.3</v>
      </c>
      <c r="H16" s="37">
        <f aca="true" t="shared" si="4" ref="H16:X17">H17</f>
        <v>1204.8</v>
      </c>
      <c r="I16" s="37">
        <f t="shared" si="4"/>
        <v>1204.8</v>
      </c>
      <c r="J16" s="37">
        <f t="shared" si="4"/>
        <v>1204.8</v>
      </c>
      <c r="K16" s="37">
        <f t="shared" si="4"/>
        <v>1204.8</v>
      </c>
      <c r="L16" s="37">
        <f t="shared" si="4"/>
        <v>1204.8</v>
      </c>
      <c r="M16" s="37">
        <f t="shared" si="4"/>
        <v>1204.8</v>
      </c>
      <c r="N16" s="37">
        <f t="shared" si="4"/>
        <v>1204.8</v>
      </c>
      <c r="O16" s="37">
        <f t="shared" si="4"/>
        <v>1204.8</v>
      </c>
      <c r="P16" s="37">
        <f t="shared" si="4"/>
        <v>1204.8</v>
      </c>
      <c r="Q16" s="37">
        <f t="shared" si="4"/>
        <v>1204.8</v>
      </c>
      <c r="R16" s="37">
        <f t="shared" si="4"/>
        <v>1204.8</v>
      </c>
      <c r="S16" s="37">
        <f t="shared" si="4"/>
        <v>1204.8</v>
      </c>
      <c r="T16" s="37">
        <f t="shared" si="4"/>
        <v>1204.8</v>
      </c>
      <c r="U16" s="37">
        <f t="shared" si="4"/>
        <v>1204.8</v>
      </c>
      <c r="V16" s="37">
        <f t="shared" si="4"/>
        <v>1204.8</v>
      </c>
      <c r="W16" s="37">
        <f t="shared" si="4"/>
        <v>1204.8</v>
      </c>
      <c r="X16" s="72">
        <f t="shared" si="4"/>
        <v>1147.63638</v>
      </c>
      <c r="Y16" s="68">
        <f t="shared" si="1"/>
        <v>66.4026141294914</v>
      </c>
      <c r="Z16" s="37">
        <f>Z17</f>
        <v>1221.75</v>
      </c>
      <c r="AA16" s="162">
        <f t="shared" si="2"/>
        <v>70.69085228258983</v>
      </c>
    </row>
    <row r="17" spans="1:27" ht="16.5" outlineLevel="4" thickBot="1">
      <c r="A17" s="102" t="s">
        <v>51</v>
      </c>
      <c r="B17" s="103">
        <v>951</v>
      </c>
      <c r="C17" s="104" t="s">
        <v>7</v>
      </c>
      <c r="D17" s="104" t="s">
        <v>8</v>
      </c>
      <c r="E17" s="104" t="s">
        <v>5</v>
      </c>
      <c r="F17" s="104"/>
      <c r="G17" s="40">
        <f>G18</f>
        <v>1728.3</v>
      </c>
      <c r="H17" s="39">
        <f t="shared" si="4"/>
        <v>1204.8</v>
      </c>
      <c r="I17" s="39">
        <f t="shared" si="4"/>
        <v>1204.8</v>
      </c>
      <c r="J17" s="39">
        <f t="shared" si="4"/>
        <v>1204.8</v>
      </c>
      <c r="K17" s="39">
        <f t="shared" si="4"/>
        <v>1204.8</v>
      </c>
      <c r="L17" s="39">
        <f t="shared" si="4"/>
        <v>1204.8</v>
      </c>
      <c r="M17" s="39">
        <f t="shared" si="4"/>
        <v>1204.8</v>
      </c>
      <c r="N17" s="39">
        <f t="shared" si="4"/>
        <v>1204.8</v>
      </c>
      <c r="O17" s="39">
        <f t="shared" si="4"/>
        <v>1204.8</v>
      </c>
      <c r="P17" s="39">
        <f t="shared" si="4"/>
        <v>1204.8</v>
      </c>
      <c r="Q17" s="39">
        <f t="shared" si="4"/>
        <v>1204.8</v>
      </c>
      <c r="R17" s="39">
        <f t="shared" si="4"/>
        <v>1204.8</v>
      </c>
      <c r="S17" s="39">
        <f t="shared" si="4"/>
        <v>1204.8</v>
      </c>
      <c r="T17" s="39">
        <f t="shared" si="4"/>
        <v>1204.8</v>
      </c>
      <c r="U17" s="39">
        <f t="shared" si="4"/>
        <v>1204.8</v>
      </c>
      <c r="V17" s="39">
        <f t="shared" si="4"/>
        <v>1204.8</v>
      </c>
      <c r="W17" s="39">
        <f t="shared" si="4"/>
        <v>1204.8</v>
      </c>
      <c r="X17" s="73">
        <f t="shared" si="4"/>
        <v>1147.63638</v>
      </c>
      <c r="Y17" s="68">
        <f t="shared" si="1"/>
        <v>66.4026141294914</v>
      </c>
      <c r="Z17" s="40">
        <f>Z18</f>
        <v>1221.75</v>
      </c>
      <c r="AA17" s="162">
        <f t="shared" si="2"/>
        <v>70.69085228258983</v>
      </c>
    </row>
    <row r="18" spans="1:27" ht="32.25" outlineLevel="5" thickBot="1">
      <c r="A18" s="5" t="s">
        <v>210</v>
      </c>
      <c r="B18" s="22">
        <v>951</v>
      </c>
      <c r="C18" s="6" t="s">
        <v>7</v>
      </c>
      <c r="D18" s="6" t="s">
        <v>8</v>
      </c>
      <c r="E18" s="6" t="s">
        <v>207</v>
      </c>
      <c r="F18" s="6"/>
      <c r="G18" s="39">
        <f>G19+G20</f>
        <v>1728.3</v>
      </c>
      <c r="H18" s="29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  <c r="W18" s="54">
        <v>1204.8</v>
      </c>
      <c r="X18" s="74">
        <v>1147.63638</v>
      </c>
      <c r="Y18" s="68">
        <f t="shared" si="1"/>
        <v>66.4026141294914</v>
      </c>
      <c r="Z18" s="39">
        <f>Z19+Z20</f>
        <v>1221.75</v>
      </c>
      <c r="AA18" s="162">
        <f t="shared" si="2"/>
        <v>70.69085228258983</v>
      </c>
    </row>
    <row r="19" spans="1:27" ht="16.5" outlineLevel="5" thickBot="1">
      <c r="A19" s="101" t="s">
        <v>211</v>
      </c>
      <c r="B19" s="105">
        <v>951</v>
      </c>
      <c r="C19" s="106" t="s">
        <v>7</v>
      </c>
      <c r="D19" s="106" t="s">
        <v>8</v>
      </c>
      <c r="E19" s="106" t="s">
        <v>208</v>
      </c>
      <c r="F19" s="106"/>
      <c r="G19" s="107">
        <v>1725.5</v>
      </c>
      <c r="H19" s="6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84"/>
      <c r="Y19" s="68"/>
      <c r="Z19" s="107">
        <v>1220.55</v>
      </c>
      <c r="AA19" s="162">
        <f t="shared" si="2"/>
        <v>70.73601854534917</v>
      </c>
    </row>
    <row r="20" spans="1:27" ht="32.25" outlineLevel="5" thickBot="1">
      <c r="A20" s="101" t="s">
        <v>212</v>
      </c>
      <c r="B20" s="105">
        <v>951</v>
      </c>
      <c r="C20" s="106" t="s">
        <v>7</v>
      </c>
      <c r="D20" s="106" t="s">
        <v>8</v>
      </c>
      <c r="E20" s="106" t="s">
        <v>209</v>
      </c>
      <c r="F20" s="106"/>
      <c r="G20" s="107">
        <v>2.8</v>
      </c>
      <c r="H20" s="6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84"/>
      <c r="Y20" s="68"/>
      <c r="Z20" s="107">
        <v>1.2</v>
      </c>
      <c r="AA20" s="162">
        <f t="shared" si="2"/>
        <v>42.85714285714286</v>
      </c>
    </row>
    <row r="21" spans="1:27" ht="64.5" customHeight="1" outlineLevel="6" thickBot="1">
      <c r="A21" s="34" t="s">
        <v>52</v>
      </c>
      <c r="B21" s="20">
        <v>951</v>
      </c>
      <c r="C21" s="9" t="s">
        <v>33</v>
      </c>
      <c r="D21" s="9" t="s">
        <v>6</v>
      </c>
      <c r="E21" s="9" t="s">
        <v>5</v>
      </c>
      <c r="F21" s="9"/>
      <c r="G21" s="35">
        <f>G22</f>
        <v>3954</v>
      </c>
      <c r="H21" s="35">
        <f aca="true" t="shared" si="5" ref="H21:X21">H22</f>
        <v>3842.2</v>
      </c>
      <c r="I21" s="35">
        <f t="shared" si="5"/>
        <v>3842.2</v>
      </c>
      <c r="J21" s="35">
        <f t="shared" si="5"/>
        <v>3842.2</v>
      </c>
      <c r="K21" s="35">
        <f t="shared" si="5"/>
        <v>3842.2</v>
      </c>
      <c r="L21" s="35">
        <f t="shared" si="5"/>
        <v>3842.2</v>
      </c>
      <c r="M21" s="35">
        <f t="shared" si="5"/>
        <v>3842.2</v>
      </c>
      <c r="N21" s="35">
        <f t="shared" si="5"/>
        <v>3842.2</v>
      </c>
      <c r="O21" s="35">
        <f t="shared" si="5"/>
        <v>3842.2</v>
      </c>
      <c r="P21" s="35">
        <f t="shared" si="5"/>
        <v>3842.2</v>
      </c>
      <c r="Q21" s="35">
        <f t="shared" si="5"/>
        <v>3842.2</v>
      </c>
      <c r="R21" s="35">
        <f t="shared" si="5"/>
        <v>3842.2</v>
      </c>
      <c r="S21" s="35">
        <f t="shared" si="5"/>
        <v>3842.2</v>
      </c>
      <c r="T21" s="35">
        <f t="shared" si="5"/>
        <v>3842.2</v>
      </c>
      <c r="U21" s="35">
        <f t="shared" si="5"/>
        <v>3842.2</v>
      </c>
      <c r="V21" s="35">
        <f t="shared" si="5"/>
        <v>3842.2</v>
      </c>
      <c r="W21" s="35">
        <f t="shared" si="5"/>
        <v>3842.2</v>
      </c>
      <c r="X21" s="75">
        <f t="shared" si="5"/>
        <v>2875.5162</v>
      </c>
      <c r="Y21" s="68">
        <f>X21/G21*100</f>
        <v>72.72423368740516</v>
      </c>
      <c r="Z21" s="35">
        <f>Z22</f>
        <v>3001.21</v>
      </c>
      <c r="AA21" s="162">
        <f t="shared" si="2"/>
        <v>75.90313606474456</v>
      </c>
    </row>
    <row r="22" spans="1:27" ht="64.5" customHeight="1" outlineLevel="6" thickBot="1">
      <c r="A22" s="36" t="s">
        <v>85</v>
      </c>
      <c r="B22" s="21">
        <v>951</v>
      </c>
      <c r="C22" s="11" t="s">
        <v>33</v>
      </c>
      <c r="D22" s="11" t="s">
        <v>86</v>
      </c>
      <c r="E22" s="11" t="s">
        <v>5</v>
      </c>
      <c r="F22" s="11"/>
      <c r="G22" s="37">
        <f>G23+G33+G37</f>
        <v>3954</v>
      </c>
      <c r="H22" s="37">
        <f aca="true" t="shared" si="6" ref="H22:X22">H23+H33+H37</f>
        <v>3842.2</v>
      </c>
      <c r="I22" s="37">
        <f t="shared" si="6"/>
        <v>3842.2</v>
      </c>
      <c r="J22" s="37">
        <f t="shared" si="6"/>
        <v>3842.2</v>
      </c>
      <c r="K22" s="37">
        <f t="shared" si="6"/>
        <v>3842.2</v>
      </c>
      <c r="L22" s="37">
        <f t="shared" si="6"/>
        <v>3842.2</v>
      </c>
      <c r="M22" s="37">
        <f t="shared" si="6"/>
        <v>3842.2</v>
      </c>
      <c r="N22" s="37">
        <f t="shared" si="6"/>
        <v>3842.2</v>
      </c>
      <c r="O22" s="37">
        <f t="shared" si="6"/>
        <v>3842.2</v>
      </c>
      <c r="P22" s="37">
        <f t="shared" si="6"/>
        <v>3842.2</v>
      </c>
      <c r="Q22" s="37">
        <f t="shared" si="6"/>
        <v>3842.2</v>
      </c>
      <c r="R22" s="37">
        <f t="shared" si="6"/>
        <v>3842.2</v>
      </c>
      <c r="S22" s="37">
        <f t="shared" si="6"/>
        <v>3842.2</v>
      </c>
      <c r="T22" s="37">
        <f t="shared" si="6"/>
        <v>3842.2</v>
      </c>
      <c r="U22" s="37">
        <f t="shared" si="6"/>
        <v>3842.2</v>
      </c>
      <c r="V22" s="37">
        <f t="shared" si="6"/>
        <v>3842.2</v>
      </c>
      <c r="W22" s="37">
        <f t="shared" si="6"/>
        <v>3842.2</v>
      </c>
      <c r="X22" s="76">
        <f t="shared" si="6"/>
        <v>2875.5162</v>
      </c>
      <c r="Y22" s="68">
        <f>X22/G22*100</f>
        <v>72.72423368740516</v>
      </c>
      <c r="Z22" s="37">
        <f>Z23+Z33+Z37</f>
        <v>3001.21</v>
      </c>
      <c r="AA22" s="162">
        <f t="shared" si="2"/>
        <v>75.90313606474456</v>
      </c>
    </row>
    <row r="23" spans="1:27" ht="16.5" outlineLevel="6" thickBot="1">
      <c r="A23" s="102" t="s">
        <v>53</v>
      </c>
      <c r="B23" s="103">
        <v>951</v>
      </c>
      <c r="C23" s="104" t="s">
        <v>33</v>
      </c>
      <c r="D23" s="104" t="s">
        <v>10</v>
      </c>
      <c r="E23" s="104" t="s">
        <v>5</v>
      </c>
      <c r="F23" s="104"/>
      <c r="G23" s="40">
        <f>G24+G27+G30</f>
        <v>2557.9</v>
      </c>
      <c r="H23" s="39">
        <f aca="true" t="shared" si="7" ref="H23:X23">H24</f>
        <v>2414.5</v>
      </c>
      <c r="I23" s="39">
        <f t="shared" si="7"/>
        <v>2414.5</v>
      </c>
      <c r="J23" s="39">
        <f t="shared" si="7"/>
        <v>2414.5</v>
      </c>
      <c r="K23" s="39">
        <f t="shared" si="7"/>
        <v>2414.5</v>
      </c>
      <c r="L23" s="39">
        <f t="shared" si="7"/>
        <v>2414.5</v>
      </c>
      <c r="M23" s="39">
        <f t="shared" si="7"/>
        <v>2414.5</v>
      </c>
      <c r="N23" s="39">
        <f t="shared" si="7"/>
        <v>2414.5</v>
      </c>
      <c r="O23" s="39">
        <f t="shared" si="7"/>
        <v>2414.5</v>
      </c>
      <c r="P23" s="39">
        <f t="shared" si="7"/>
        <v>2414.5</v>
      </c>
      <c r="Q23" s="39">
        <f t="shared" si="7"/>
        <v>2414.5</v>
      </c>
      <c r="R23" s="39">
        <f t="shared" si="7"/>
        <v>2414.5</v>
      </c>
      <c r="S23" s="39">
        <f t="shared" si="7"/>
        <v>2414.5</v>
      </c>
      <c r="T23" s="39">
        <f t="shared" si="7"/>
        <v>2414.5</v>
      </c>
      <c r="U23" s="39">
        <f t="shared" si="7"/>
        <v>2414.5</v>
      </c>
      <c r="V23" s="39">
        <f t="shared" si="7"/>
        <v>2414.5</v>
      </c>
      <c r="W23" s="39">
        <f t="shared" si="7"/>
        <v>2414.5</v>
      </c>
      <c r="X23" s="73">
        <f t="shared" si="7"/>
        <v>1860.127</v>
      </c>
      <c r="Y23" s="68">
        <f>X23/G23*100</f>
        <v>72.72086477188317</v>
      </c>
      <c r="Z23" s="40">
        <f>Z24+Z27+Z30</f>
        <v>1953.49</v>
      </c>
      <c r="AA23" s="162">
        <f t="shared" si="2"/>
        <v>76.37085108878377</v>
      </c>
    </row>
    <row r="24" spans="1:27" ht="32.25" outlineLevel="6" thickBot="1">
      <c r="A24" s="5" t="s">
        <v>210</v>
      </c>
      <c r="B24" s="22">
        <v>951</v>
      </c>
      <c r="C24" s="6" t="s">
        <v>33</v>
      </c>
      <c r="D24" s="6" t="s">
        <v>10</v>
      </c>
      <c r="E24" s="6" t="s">
        <v>207</v>
      </c>
      <c r="F24" s="6"/>
      <c r="G24" s="39">
        <f>G25+G26</f>
        <v>1917</v>
      </c>
      <c r="H24" s="29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  <c r="W24" s="54">
        <v>2414.5</v>
      </c>
      <c r="X24" s="74">
        <v>1860.127</v>
      </c>
      <c r="Y24" s="68">
        <f>X24/G24*100</f>
        <v>97.03322900365153</v>
      </c>
      <c r="Z24" s="39">
        <f>Z25+Z26</f>
        <v>1534.98</v>
      </c>
      <c r="AA24" s="162">
        <f t="shared" si="2"/>
        <v>80.0719874804382</v>
      </c>
    </row>
    <row r="25" spans="1:27" ht="16.5" outlineLevel="6" thickBot="1">
      <c r="A25" s="101" t="s">
        <v>211</v>
      </c>
      <c r="B25" s="105">
        <v>951</v>
      </c>
      <c r="C25" s="106" t="s">
        <v>33</v>
      </c>
      <c r="D25" s="106" t="s">
        <v>10</v>
      </c>
      <c r="E25" s="106" t="s">
        <v>208</v>
      </c>
      <c r="F25" s="106"/>
      <c r="G25" s="107">
        <v>1909.4</v>
      </c>
      <c r="H25" s="6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84"/>
      <c r="Y25" s="68"/>
      <c r="Z25" s="107">
        <v>1534.18</v>
      </c>
      <c r="AA25" s="162">
        <f t="shared" si="2"/>
        <v>80.34880067036767</v>
      </c>
    </row>
    <row r="26" spans="1:27" ht="32.25" outlineLevel="6" thickBot="1">
      <c r="A26" s="101" t="s">
        <v>212</v>
      </c>
      <c r="B26" s="105">
        <v>951</v>
      </c>
      <c r="C26" s="106" t="s">
        <v>33</v>
      </c>
      <c r="D26" s="106" t="s">
        <v>10</v>
      </c>
      <c r="E26" s="106" t="s">
        <v>209</v>
      </c>
      <c r="F26" s="106"/>
      <c r="G26" s="107">
        <v>7.6</v>
      </c>
      <c r="H26" s="6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4"/>
      <c r="Y26" s="68"/>
      <c r="Z26" s="107">
        <v>0.8</v>
      </c>
      <c r="AA26" s="162">
        <f t="shared" si="2"/>
        <v>10.526315789473685</v>
      </c>
    </row>
    <row r="27" spans="1:27" ht="32.25" outlineLevel="6" thickBot="1">
      <c r="A27" s="5" t="s">
        <v>219</v>
      </c>
      <c r="B27" s="22">
        <v>951</v>
      </c>
      <c r="C27" s="6" t="s">
        <v>33</v>
      </c>
      <c r="D27" s="6" t="s">
        <v>10</v>
      </c>
      <c r="E27" s="6" t="s">
        <v>213</v>
      </c>
      <c r="F27" s="6"/>
      <c r="G27" s="39">
        <f>G28+G29</f>
        <v>608.9</v>
      </c>
      <c r="H27" s="6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84"/>
      <c r="Y27" s="68"/>
      <c r="Z27" s="39">
        <f>Z28+Z29</f>
        <v>412.95</v>
      </c>
      <c r="AA27" s="162">
        <f t="shared" si="2"/>
        <v>67.8190179011332</v>
      </c>
    </row>
    <row r="28" spans="1:27" ht="32.25" outlineLevel="6" thickBot="1">
      <c r="A28" s="101" t="s">
        <v>220</v>
      </c>
      <c r="B28" s="105">
        <v>951</v>
      </c>
      <c r="C28" s="106" t="s">
        <v>33</v>
      </c>
      <c r="D28" s="106" t="s">
        <v>10</v>
      </c>
      <c r="E28" s="106" t="s">
        <v>214</v>
      </c>
      <c r="F28" s="106"/>
      <c r="G28" s="107">
        <v>237.33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4"/>
      <c r="Y28" s="68"/>
      <c r="Z28" s="107">
        <v>127.32</v>
      </c>
      <c r="AA28" s="162">
        <f t="shared" si="2"/>
        <v>53.64682088231576</v>
      </c>
    </row>
    <row r="29" spans="1:27" ht="32.25" outlineLevel="6" thickBot="1">
      <c r="A29" s="101" t="s">
        <v>221</v>
      </c>
      <c r="B29" s="105">
        <v>951</v>
      </c>
      <c r="C29" s="106" t="s">
        <v>33</v>
      </c>
      <c r="D29" s="106" t="s">
        <v>10</v>
      </c>
      <c r="E29" s="106" t="s">
        <v>215</v>
      </c>
      <c r="F29" s="106"/>
      <c r="G29" s="107">
        <v>371.57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4"/>
      <c r="Y29" s="68"/>
      <c r="Z29" s="107">
        <v>285.63</v>
      </c>
      <c r="AA29" s="162">
        <f t="shared" si="2"/>
        <v>76.87111446026321</v>
      </c>
    </row>
    <row r="30" spans="1:27" ht="16.5" outlineLevel="6" thickBot="1">
      <c r="A30" s="5" t="s">
        <v>222</v>
      </c>
      <c r="B30" s="22">
        <v>951</v>
      </c>
      <c r="C30" s="6" t="s">
        <v>33</v>
      </c>
      <c r="D30" s="6" t="s">
        <v>10</v>
      </c>
      <c r="E30" s="6" t="s">
        <v>216</v>
      </c>
      <c r="F30" s="6"/>
      <c r="G30" s="39">
        <f>G31+G32</f>
        <v>32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4"/>
      <c r="Y30" s="68"/>
      <c r="Z30" s="39">
        <f>Z31+Z32</f>
        <v>5.5600000000000005</v>
      </c>
      <c r="AA30" s="162">
        <f t="shared" si="2"/>
        <v>17.375</v>
      </c>
    </row>
    <row r="31" spans="1:27" ht="32.25" outlineLevel="6" thickBot="1">
      <c r="A31" s="101" t="s">
        <v>223</v>
      </c>
      <c r="B31" s="105">
        <v>951</v>
      </c>
      <c r="C31" s="106" t="s">
        <v>33</v>
      </c>
      <c r="D31" s="106" t="s">
        <v>10</v>
      </c>
      <c r="E31" s="106" t="s">
        <v>217</v>
      </c>
      <c r="F31" s="106"/>
      <c r="G31" s="107">
        <v>16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4"/>
      <c r="Y31" s="68"/>
      <c r="Z31" s="107">
        <v>3.46</v>
      </c>
      <c r="AA31" s="162">
        <f t="shared" si="2"/>
        <v>21.625</v>
      </c>
    </row>
    <row r="32" spans="1:27" ht="16.5" outlineLevel="6" thickBot="1">
      <c r="A32" s="101" t="s">
        <v>224</v>
      </c>
      <c r="B32" s="105">
        <v>951</v>
      </c>
      <c r="C32" s="106" t="s">
        <v>33</v>
      </c>
      <c r="D32" s="106" t="s">
        <v>10</v>
      </c>
      <c r="E32" s="106" t="s">
        <v>218</v>
      </c>
      <c r="F32" s="106"/>
      <c r="G32" s="107">
        <v>16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4"/>
      <c r="Y32" s="68"/>
      <c r="Z32" s="107">
        <v>2.1</v>
      </c>
      <c r="AA32" s="162">
        <f t="shared" si="2"/>
        <v>13.125</v>
      </c>
    </row>
    <row r="33" spans="1:27" ht="32.25" customHeight="1" outlineLevel="6" thickBot="1">
      <c r="A33" s="102" t="s">
        <v>54</v>
      </c>
      <c r="B33" s="103">
        <v>951</v>
      </c>
      <c r="C33" s="104" t="s">
        <v>33</v>
      </c>
      <c r="D33" s="104" t="s">
        <v>34</v>
      </c>
      <c r="E33" s="104" t="s">
        <v>5</v>
      </c>
      <c r="F33" s="104"/>
      <c r="G33" s="40">
        <f>G34</f>
        <v>1204.1</v>
      </c>
      <c r="H33" s="39">
        <f aca="true" t="shared" si="8" ref="H33:X33">H34</f>
        <v>1331.7</v>
      </c>
      <c r="I33" s="39">
        <f t="shared" si="8"/>
        <v>1331.7</v>
      </c>
      <c r="J33" s="39">
        <f t="shared" si="8"/>
        <v>1331.7</v>
      </c>
      <c r="K33" s="39">
        <f t="shared" si="8"/>
        <v>1331.7</v>
      </c>
      <c r="L33" s="39">
        <f t="shared" si="8"/>
        <v>1331.7</v>
      </c>
      <c r="M33" s="39">
        <f t="shared" si="8"/>
        <v>1331.7</v>
      </c>
      <c r="N33" s="39">
        <f t="shared" si="8"/>
        <v>1331.7</v>
      </c>
      <c r="O33" s="39">
        <f t="shared" si="8"/>
        <v>1331.7</v>
      </c>
      <c r="P33" s="39">
        <f t="shared" si="8"/>
        <v>1331.7</v>
      </c>
      <c r="Q33" s="39">
        <f t="shared" si="8"/>
        <v>1331.7</v>
      </c>
      <c r="R33" s="39">
        <f t="shared" si="8"/>
        <v>1331.7</v>
      </c>
      <c r="S33" s="39">
        <f t="shared" si="8"/>
        <v>1331.7</v>
      </c>
      <c r="T33" s="39">
        <f t="shared" si="8"/>
        <v>1331.7</v>
      </c>
      <c r="U33" s="39">
        <f t="shared" si="8"/>
        <v>1331.7</v>
      </c>
      <c r="V33" s="39">
        <f t="shared" si="8"/>
        <v>1331.7</v>
      </c>
      <c r="W33" s="39">
        <f t="shared" si="8"/>
        <v>1331.7</v>
      </c>
      <c r="X33" s="77">
        <f t="shared" si="8"/>
        <v>874.3892</v>
      </c>
      <c r="Y33" s="68">
        <f>X33/G33*100</f>
        <v>72.61765634083548</v>
      </c>
      <c r="Z33" s="40">
        <f>Z34</f>
        <v>954.72</v>
      </c>
      <c r="AA33" s="162">
        <f t="shared" si="2"/>
        <v>79.28909559006728</v>
      </c>
    </row>
    <row r="34" spans="1:27" ht="32.25" outlineLevel="6" thickBot="1">
      <c r="A34" s="5" t="s">
        <v>210</v>
      </c>
      <c r="B34" s="22">
        <v>951</v>
      </c>
      <c r="C34" s="6" t="s">
        <v>33</v>
      </c>
      <c r="D34" s="6" t="s">
        <v>34</v>
      </c>
      <c r="E34" s="6" t="s">
        <v>207</v>
      </c>
      <c r="F34" s="6"/>
      <c r="G34" s="39">
        <f>G35+G36</f>
        <v>1204.1</v>
      </c>
      <c r="H34" s="29">
        <v>1331.7</v>
      </c>
      <c r="I34" s="7">
        <v>1331.7</v>
      </c>
      <c r="J34" s="7">
        <v>1331.7</v>
      </c>
      <c r="K34" s="7">
        <v>1331.7</v>
      </c>
      <c r="L34" s="7">
        <v>1331.7</v>
      </c>
      <c r="M34" s="7">
        <v>1331.7</v>
      </c>
      <c r="N34" s="7">
        <v>1331.7</v>
      </c>
      <c r="O34" s="7">
        <v>1331.7</v>
      </c>
      <c r="P34" s="7">
        <v>1331.7</v>
      </c>
      <c r="Q34" s="7">
        <v>1331.7</v>
      </c>
      <c r="R34" s="7">
        <v>1331.7</v>
      </c>
      <c r="S34" s="7">
        <v>1331.7</v>
      </c>
      <c r="T34" s="7">
        <v>1331.7</v>
      </c>
      <c r="U34" s="7">
        <v>1331.7</v>
      </c>
      <c r="V34" s="7">
        <v>1331.7</v>
      </c>
      <c r="W34" s="54">
        <v>1331.7</v>
      </c>
      <c r="X34" s="74">
        <v>874.3892</v>
      </c>
      <c r="Y34" s="68">
        <f>X34/G34*100</f>
        <v>72.61765634083548</v>
      </c>
      <c r="Z34" s="39">
        <f>Z35+Z36</f>
        <v>954.72</v>
      </c>
      <c r="AA34" s="162">
        <f t="shared" si="2"/>
        <v>79.28909559006728</v>
      </c>
    </row>
    <row r="35" spans="1:27" ht="16.5" outlineLevel="6" thickBot="1">
      <c r="A35" s="101" t="s">
        <v>211</v>
      </c>
      <c r="B35" s="105">
        <v>951</v>
      </c>
      <c r="C35" s="106" t="s">
        <v>33</v>
      </c>
      <c r="D35" s="106" t="s">
        <v>34</v>
      </c>
      <c r="E35" s="106" t="s">
        <v>208</v>
      </c>
      <c r="F35" s="106"/>
      <c r="G35" s="107">
        <v>1200.1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4"/>
      <c r="Y35" s="68"/>
      <c r="Z35" s="107">
        <v>954.32</v>
      </c>
      <c r="AA35" s="162">
        <f t="shared" si="2"/>
        <v>79.52003999666695</v>
      </c>
    </row>
    <row r="36" spans="1:27" ht="32.25" outlineLevel="6" thickBot="1">
      <c r="A36" s="101" t="s">
        <v>212</v>
      </c>
      <c r="B36" s="105">
        <v>951</v>
      </c>
      <c r="C36" s="106" t="s">
        <v>33</v>
      </c>
      <c r="D36" s="106" t="s">
        <v>34</v>
      </c>
      <c r="E36" s="106" t="s">
        <v>209</v>
      </c>
      <c r="F36" s="106"/>
      <c r="G36" s="107">
        <v>4</v>
      </c>
      <c r="H36" s="6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84"/>
      <c r="Y36" s="68"/>
      <c r="Z36" s="107">
        <v>0.4</v>
      </c>
      <c r="AA36" s="162">
        <f t="shared" si="2"/>
        <v>10</v>
      </c>
    </row>
    <row r="37" spans="1:27" ht="31.5" customHeight="1" outlineLevel="6" thickBot="1">
      <c r="A37" s="102" t="s">
        <v>56</v>
      </c>
      <c r="B37" s="103">
        <v>951</v>
      </c>
      <c r="C37" s="104" t="s">
        <v>33</v>
      </c>
      <c r="D37" s="104" t="s">
        <v>35</v>
      </c>
      <c r="E37" s="104" t="s">
        <v>5</v>
      </c>
      <c r="F37" s="104"/>
      <c r="G37" s="40">
        <f>G38</f>
        <v>192</v>
      </c>
      <c r="H37" s="39">
        <f aca="true" t="shared" si="9" ref="H37:X37">H38</f>
        <v>96</v>
      </c>
      <c r="I37" s="39">
        <f t="shared" si="9"/>
        <v>96</v>
      </c>
      <c r="J37" s="39">
        <f t="shared" si="9"/>
        <v>96</v>
      </c>
      <c r="K37" s="39">
        <f t="shared" si="9"/>
        <v>96</v>
      </c>
      <c r="L37" s="39">
        <f t="shared" si="9"/>
        <v>96</v>
      </c>
      <c r="M37" s="39">
        <f t="shared" si="9"/>
        <v>96</v>
      </c>
      <c r="N37" s="39">
        <f t="shared" si="9"/>
        <v>96</v>
      </c>
      <c r="O37" s="39">
        <f t="shared" si="9"/>
        <v>96</v>
      </c>
      <c r="P37" s="39">
        <f t="shared" si="9"/>
        <v>96</v>
      </c>
      <c r="Q37" s="39">
        <f t="shared" si="9"/>
        <v>96</v>
      </c>
      <c r="R37" s="39">
        <f t="shared" si="9"/>
        <v>96</v>
      </c>
      <c r="S37" s="39">
        <f t="shared" si="9"/>
        <v>96</v>
      </c>
      <c r="T37" s="39">
        <f t="shared" si="9"/>
        <v>96</v>
      </c>
      <c r="U37" s="39">
        <f t="shared" si="9"/>
        <v>96</v>
      </c>
      <c r="V37" s="39">
        <f t="shared" si="9"/>
        <v>96</v>
      </c>
      <c r="W37" s="39">
        <f t="shared" si="9"/>
        <v>96</v>
      </c>
      <c r="X37" s="73">
        <f t="shared" si="9"/>
        <v>141</v>
      </c>
      <c r="Y37" s="68">
        <f>X37/G37*100</f>
        <v>73.4375</v>
      </c>
      <c r="Z37" s="40">
        <f>Z38</f>
        <v>93</v>
      </c>
      <c r="AA37" s="162">
        <f t="shared" si="2"/>
        <v>48.4375</v>
      </c>
    </row>
    <row r="38" spans="1:27" ht="32.25" outlineLevel="6" thickBot="1">
      <c r="A38" s="5" t="s">
        <v>227</v>
      </c>
      <c r="B38" s="22">
        <v>951</v>
      </c>
      <c r="C38" s="6" t="s">
        <v>33</v>
      </c>
      <c r="D38" s="6" t="s">
        <v>35</v>
      </c>
      <c r="E38" s="6" t="s">
        <v>225</v>
      </c>
      <c r="F38" s="6"/>
      <c r="G38" s="39">
        <f>G39</f>
        <v>192</v>
      </c>
      <c r="H38" s="29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  <c r="W38" s="54">
        <v>96</v>
      </c>
      <c r="X38" s="74">
        <v>141</v>
      </c>
      <c r="Y38" s="68">
        <f>X38/G38*100</f>
        <v>73.4375</v>
      </c>
      <c r="Z38" s="39">
        <f>Z39</f>
        <v>93</v>
      </c>
      <c r="AA38" s="162">
        <f t="shared" si="2"/>
        <v>48.4375</v>
      </c>
    </row>
    <row r="39" spans="1:27" ht="48" outlineLevel="6" thickBot="1">
      <c r="A39" s="101" t="s">
        <v>228</v>
      </c>
      <c r="B39" s="105">
        <v>951</v>
      </c>
      <c r="C39" s="106" t="s">
        <v>33</v>
      </c>
      <c r="D39" s="106" t="s">
        <v>35</v>
      </c>
      <c r="E39" s="106" t="s">
        <v>226</v>
      </c>
      <c r="F39" s="106"/>
      <c r="G39" s="107">
        <v>192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4"/>
      <c r="Y39" s="68"/>
      <c r="Z39" s="107">
        <v>93</v>
      </c>
      <c r="AA39" s="162">
        <f t="shared" si="2"/>
        <v>48.4375</v>
      </c>
    </row>
    <row r="40" spans="1:27" ht="64.5" customHeight="1" outlineLevel="3" thickBot="1">
      <c r="A40" s="34" t="s">
        <v>55</v>
      </c>
      <c r="B40" s="20">
        <v>951</v>
      </c>
      <c r="C40" s="9" t="s">
        <v>9</v>
      </c>
      <c r="D40" s="9" t="s">
        <v>6</v>
      </c>
      <c r="E40" s="9" t="s">
        <v>5</v>
      </c>
      <c r="F40" s="9"/>
      <c r="G40" s="35">
        <f>G41</f>
        <v>6444.8</v>
      </c>
      <c r="H40" s="35">
        <f aca="true" t="shared" si="10" ref="H40:X42">H41</f>
        <v>8918.7</v>
      </c>
      <c r="I40" s="35">
        <f t="shared" si="10"/>
        <v>8918.7</v>
      </c>
      <c r="J40" s="35">
        <f t="shared" si="10"/>
        <v>8918.7</v>
      </c>
      <c r="K40" s="35">
        <f t="shared" si="10"/>
        <v>8918.7</v>
      </c>
      <c r="L40" s="35">
        <f t="shared" si="10"/>
        <v>8918.7</v>
      </c>
      <c r="M40" s="35">
        <f t="shared" si="10"/>
        <v>8918.7</v>
      </c>
      <c r="N40" s="35">
        <f t="shared" si="10"/>
        <v>8918.7</v>
      </c>
      <c r="O40" s="35">
        <f t="shared" si="10"/>
        <v>8918.7</v>
      </c>
      <c r="P40" s="35">
        <f t="shared" si="10"/>
        <v>8918.7</v>
      </c>
      <c r="Q40" s="35">
        <f t="shared" si="10"/>
        <v>8918.7</v>
      </c>
      <c r="R40" s="35">
        <f t="shared" si="10"/>
        <v>8918.7</v>
      </c>
      <c r="S40" s="35">
        <f t="shared" si="10"/>
        <v>8918.7</v>
      </c>
      <c r="T40" s="35">
        <f t="shared" si="10"/>
        <v>8918.7</v>
      </c>
      <c r="U40" s="35">
        <f t="shared" si="10"/>
        <v>8918.7</v>
      </c>
      <c r="V40" s="35">
        <f t="shared" si="10"/>
        <v>8918.7</v>
      </c>
      <c r="W40" s="35">
        <f t="shared" si="10"/>
        <v>8918.7</v>
      </c>
      <c r="X40" s="75">
        <f t="shared" si="10"/>
        <v>5600.44265</v>
      </c>
      <c r="Y40" s="68">
        <f>X40/G40*100</f>
        <v>86.89862602408142</v>
      </c>
      <c r="Z40" s="35">
        <f>Z41</f>
        <v>4583.96</v>
      </c>
      <c r="AA40" s="162">
        <f t="shared" si="2"/>
        <v>71.12648957298907</v>
      </c>
    </row>
    <row r="41" spans="1:27" ht="64.5" customHeight="1" outlineLevel="3" thickBot="1">
      <c r="A41" s="36" t="s">
        <v>85</v>
      </c>
      <c r="B41" s="21">
        <v>951</v>
      </c>
      <c r="C41" s="11" t="s">
        <v>9</v>
      </c>
      <c r="D41" s="11" t="s">
        <v>86</v>
      </c>
      <c r="E41" s="11" t="s">
        <v>5</v>
      </c>
      <c r="F41" s="11"/>
      <c r="G41" s="37">
        <f>G42</f>
        <v>6444.8</v>
      </c>
      <c r="H41" s="37">
        <f t="shared" si="10"/>
        <v>8918.7</v>
      </c>
      <c r="I41" s="37">
        <f t="shared" si="10"/>
        <v>8918.7</v>
      </c>
      <c r="J41" s="37">
        <f t="shared" si="10"/>
        <v>8918.7</v>
      </c>
      <c r="K41" s="37">
        <f t="shared" si="10"/>
        <v>8918.7</v>
      </c>
      <c r="L41" s="37">
        <f t="shared" si="10"/>
        <v>8918.7</v>
      </c>
      <c r="M41" s="37">
        <f t="shared" si="10"/>
        <v>8918.7</v>
      </c>
      <c r="N41" s="37">
        <f t="shared" si="10"/>
        <v>8918.7</v>
      </c>
      <c r="O41" s="37">
        <f t="shared" si="10"/>
        <v>8918.7</v>
      </c>
      <c r="P41" s="37">
        <f t="shared" si="10"/>
        <v>8918.7</v>
      </c>
      <c r="Q41" s="37">
        <f t="shared" si="10"/>
        <v>8918.7</v>
      </c>
      <c r="R41" s="37">
        <f t="shared" si="10"/>
        <v>8918.7</v>
      </c>
      <c r="S41" s="37">
        <f t="shared" si="10"/>
        <v>8918.7</v>
      </c>
      <c r="T41" s="37">
        <f t="shared" si="10"/>
        <v>8918.7</v>
      </c>
      <c r="U41" s="37">
        <f t="shared" si="10"/>
        <v>8918.7</v>
      </c>
      <c r="V41" s="37">
        <f t="shared" si="10"/>
        <v>8918.7</v>
      </c>
      <c r="W41" s="37">
        <f t="shared" si="10"/>
        <v>8918.7</v>
      </c>
      <c r="X41" s="76">
        <f t="shared" si="10"/>
        <v>5600.44265</v>
      </c>
      <c r="Y41" s="68">
        <f>X41/G41*100</f>
        <v>86.89862602408142</v>
      </c>
      <c r="Z41" s="37">
        <f>Z42</f>
        <v>4583.96</v>
      </c>
      <c r="AA41" s="162">
        <f t="shared" si="2"/>
        <v>71.12648957298907</v>
      </c>
    </row>
    <row r="42" spans="1:27" ht="16.5" outlineLevel="4" thickBot="1">
      <c r="A42" s="102" t="s">
        <v>53</v>
      </c>
      <c r="B42" s="103">
        <v>951</v>
      </c>
      <c r="C42" s="104" t="s">
        <v>9</v>
      </c>
      <c r="D42" s="104" t="s">
        <v>10</v>
      </c>
      <c r="E42" s="104" t="s">
        <v>5</v>
      </c>
      <c r="F42" s="104"/>
      <c r="G42" s="40">
        <f>G43+G46+G49</f>
        <v>6444.8</v>
      </c>
      <c r="H42" s="39">
        <f t="shared" si="10"/>
        <v>8918.7</v>
      </c>
      <c r="I42" s="39">
        <f t="shared" si="10"/>
        <v>8918.7</v>
      </c>
      <c r="J42" s="39">
        <f t="shared" si="10"/>
        <v>8918.7</v>
      </c>
      <c r="K42" s="39">
        <f t="shared" si="10"/>
        <v>8918.7</v>
      </c>
      <c r="L42" s="39">
        <f t="shared" si="10"/>
        <v>8918.7</v>
      </c>
      <c r="M42" s="39">
        <f t="shared" si="10"/>
        <v>8918.7</v>
      </c>
      <c r="N42" s="39">
        <f t="shared" si="10"/>
        <v>8918.7</v>
      </c>
      <c r="O42" s="39">
        <f t="shared" si="10"/>
        <v>8918.7</v>
      </c>
      <c r="P42" s="39">
        <f t="shared" si="10"/>
        <v>8918.7</v>
      </c>
      <c r="Q42" s="39">
        <f t="shared" si="10"/>
        <v>8918.7</v>
      </c>
      <c r="R42" s="39">
        <f t="shared" si="10"/>
        <v>8918.7</v>
      </c>
      <c r="S42" s="39">
        <f t="shared" si="10"/>
        <v>8918.7</v>
      </c>
      <c r="T42" s="39">
        <f t="shared" si="10"/>
        <v>8918.7</v>
      </c>
      <c r="U42" s="39">
        <f t="shared" si="10"/>
        <v>8918.7</v>
      </c>
      <c r="V42" s="39">
        <f t="shared" si="10"/>
        <v>8918.7</v>
      </c>
      <c r="W42" s="39">
        <f t="shared" si="10"/>
        <v>8918.7</v>
      </c>
      <c r="X42" s="73">
        <f t="shared" si="10"/>
        <v>5600.44265</v>
      </c>
      <c r="Y42" s="68">
        <f>X42/G42*100</f>
        <v>86.89862602408142</v>
      </c>
      <c r="Z42" s="40">
        <f>Z43+Z46+Z49</f>
        <v>4583.96</v>
      </c>
      <c r="AA42" s="162">
        <f t="shared" si="2"/>
        <v>71.12648957298907</v>
      </c>
    </row>
    <row r="43" spans="1:27" ht="32.25" outlineLevel="5" thickBot="1">
      <c r="A43" s="5" t="s">
        <v>210</v>
      </c>
      <c r="B43" s="22">
        <v>951</v>
      </c>
      <c r="C43" s="6" t="s">
        <v>9</v>
      </c>
      <c r="D43" s="6" t="s">
        <v>10</v>
      </c>
      <c r="E43" s="6" t="s">
        <v>207</v>
      </c>
      <c r="F43" s="6"/>
      <c r="G43" s="39">
        <f>G44+G45</f>
        <v>5861.5</v>
      </c>
      <c r="H43" s="29">
        <v>8918.7</v>
      </c>
      <c r="I43" s="7">
        <v>8918.7</v>
      </c>
      <c r="J43" s="7">
        <v>8918.7</v>
      </c>
      <c r="K43" s="7">
        <v>8918.7</v>
      </c>
      <c r="L43" s="7">
        <v>8918.7</v>
      </c>
      <c r="M43" s="7">
        <v>8918.7</v>
      </c>
      <c r="N43" s="7">
        <v>8918.7</v>
      </c>
      <c r="O43" s="7">
        <v>8918.7</v>
      </c>
      <c r="P43" s="7">
        <v>8918.7</v>
      </c>
      <c r="Q43" s="7">
        <v>8918.7</v>
      </c>
      <c r="R43" s="7">
        <v>8918.7</v>
      </c>
      <c r="S43" s="7">
        <v>8918.7</v>
      </c>
      <c r="T43" s="7">
        <v>8918.7</v>
      </c>
      <c r="U43" s="7">
        <v>8918.7</v>
      </c>
      <c r="V43" s="7">
        <v>8918.7</v>
      </c>
      <c r="W43" s="54">
        <v>8918.7</v>
      </c>
      <c r="X43" s="74">
        <v>5600.44265</v>
      </c>
      <c r="Y43" s="68">
        <f>X43/G43*100</f>
        <v>95.54623645824446</v>
      </c>
      <c r="Z43" s="39">
        <f>Z44+Z45</f>
        <v>4256.88</v>
      </c>
      <c r="AA43" s="162">
        <f t="shared" si="2"/>
        <v>72.62441354602065</v>
      </c>
    </row>
    <row r="44" spans="1:27" ht="16.5" outlineLevel="5" thickBot="1">
      <c r="A44" s="101" t="s">
        <v>211</v>
      </c>
      <c r="B44" s="105">
        <v>951</v>
      </c>
      <c r="C44" s="106" t="s">
        <v>9</v>
      </c>
      <c r="D44" s="106" t="s">
        <v>10</v>
      </c>
      <c r="E44" s="106" t="s">
        <v>208</v>
      </c>
      <c r="F44" s="106"/>
      <c r="G44" s="107">
        <v>5833.5</v>
      </c>
      <c r="H44" s="65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84"/>
      <c r="Y44" s="68"/>
      <c r="Z44" s="107">
        <v>4253.08</v>
      </c>
      <c r="AA44" s="162">
        <f t="shared" si="2"/>
        <v>72.90785977543499</v>
      </c>
    </row>
    <row r="45" spans="1:27" ht="32.25" outlineLevel="5" thickBot="1">
      <c r="A45" s="101" t="s">
        <v>212</v>
      </c>
      <c r="B45" s="105">
        <v>951</v>
      </c>
      <c r="C45" s="106" t="s">
        <v>9</v>
      </c>
      <c r="D45" s="106" t="s">
        <v>10</v>
      </c>
      <c r="E45" s="106" t="s">
        <v>209</v>
      </c>
      <c r="F45" s="106"/>
      <c r="G45" s="107">
        <v>28</v>
      </c>
      <c r="H45" s="6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84"/>
      <c r="Y45" s="68"/>
      <c r="Z45" s="107">
        <v>3.8</v>
      </c>
      <c r="AA45" s="162">
        <f t="shared" si="2"/>
        <v>13.571428571428571</v>
      </c>
    </row>
    <row r="46" spans="1:27" ht="32.25" outlineLevel="5" thickBot="1">
      <c r="A46" s="5" t="s">
        <v>219</v>
      </c>
      <c r="B46" s="22">
        <v>951</v>
      </c>
      <c r="C46" s="6" t="s">
        <v>9</v>
      </c>
      <c r="D46" s="6" t="s">
        <v>10</v>
      </c>
      <c r="E46" s="6" t="s">
        <v>213</v>
      </c>
      <c r="F46" s="6"/>
      <c r="G46" s="39">
        <f>G47+G48</f>
        <v>518.3</v>
      </c>
      <c r="H46" s="6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84"/>
      <c r="Y46" s="68"/>
      <c r="Z46" s="39">
        <f>Z47+Z48</f>
        <v>297.64</v>
      </c>
      <c r="AA46" s="162">
        <f t="shared" si="2"/>
        <v>57.42620104186764</v>
      </c>
    </row>
    <row r="47" spans="1:27" ht="32.25" outlineLevel="5" thickBot="1">
      <c r="A47" s="101" t="s">
        <v>220</v>
      </c>
      <c r="B47" s="105">
        <v>951</v>
      </c>
      <c r="C47" s="106" t="s">
        <v>9</v>
      </c>
      <c r="D47" s="106" t="s">
        <v>10</v>
      </c>
      <c r="E47" s="106" t="s">
        <v>214</v>
      </c>
      <c r="F47" s="106"/>
      <c r="G47" s="107">
        <v>198.7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4"/>
      <c r="Y47" s="68"/>
      <c r="Z47" s="107">
        <v>123.33</v>
      </c>
      <c r="AA47" s="162">
        <f t="shared" si="2"/>
        <v>62.06844489179668</v>
      </c>
    </row>
    <row r="48" spans="1:27" ht="32.25" outlineLevel="5" thickBot="1">
      <c r="A48" s="101" t="s">
        <v>221</v>
      </c>
      <c r="B48" s="105">
        <v>951</v>
      </c>
      <c r="C48" s="106" t="s">
        <v>9</v>
      </c>
      <c r="D48" s="106" t="s">
        <v>10</v>
      </c>
      <c r="E48" s="106" t="s">
        <v>215</v>
      </c>
      <c r="F48" s="106"/>
      <c r="G48" s="107">
        <v>319.6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4"/>
      <c r="Y48" s="68"/>
      <c r="Z48" s="107">
        <v>174.31</v>
      </c>
      <c r="AA48" s="162">
        <f t="shared" si="2"/>
        <v>54.54005006257822</v>
      </c>
    </row>
    <row r="49" spans="1:27" ht="16.5" outlineLevel="5" thickBot="1">
      <c r="A49" s="5" t="s">
        <v>222</v>
      </c>
      <c r="B49" s="22">
        <v>951</v>
      </c>
      <c r="C49" s="6" t="s">
        <v>9</v>
      </c>
      <c r="D49" s="6" t="s">
        <v>10</v>
      </c>
      <c r="E49" s="6" t="s">
        <v>216</v>
      </c>
      <c r="F49" s="6"/>
      <c r="G49" s="39">
        <f>G50+G51</f>
        <v>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4"/>
      <c r="Y49" s="68"/>
      <c r="Z49" s="39">
        <f>Z50+Z51</f>
        <v>29.44</v>
      </c>
      <c r="AA49" s="162">
        <f t="shared" si="2"/>
        <v>45.292307692307695</v>
      </c>
    </row>
    <row r="50" spans="1:27" ht="32.25" outlineLevel="5" thickBot="1">
      <c r="A50" s="101" t="s">
        <v>223</v>
      </c>
      <c r="B50" s="105">
        <v>951</v>
      </c>
      <c r="C50" s="106" t="s">
        <v>9</v>
      </c>
      <c r="D50" s="106" t="s">
        <v>10</v>
      </c>
      <c r="E50" s="106" t="s">
        <v>217</v>
      </c>
      <c r="F50" s="106"/>
      <c r="G50" s="107">
        <v>8.5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4"/>
      <c r="Y50" s="68"/>
      <c r="Z50" s="107">
        <v>6.87</v>
      </c>
      <c r="AA50" s="162">
        <f t="shared" si="2"/>
        <v>80.82352941176471</v>
      </c>
    </row>
    <row r="51" spans="1:27" ht="16.5" outlineLevel="5" thickBot="1">
      <c r="A51" s="101" t="s">
        <v>224</v>
      </c>
      <c r="B51" s="105">
        <v>951</v>
      </c>
      <c r="C51" s="106" t="s">
        <v>9</v>
      </c>
      <c r="D51" s="106" t="s">
        <v>10</v>
      </c>
      <c r="E51" s="106" t="s">
        <v>218</v>
      </c>
      <c r="F51" s="106"/>
      <c r="G51" s="107">
        <v>56.5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4"/>
      <c r="Y51" s="68"/>
      <c r="Z51" s="107">
        <v>22.57</v>
      </c>
      <c r="AA51" s="162">
        <f t="shared" si="2"/>
        <v>39.94690265486726</v>
      </c>
    </row>
    <row r="52" spans="1:27" ht="16.5" outlineLevel="5" thickBot="1">
      <c r="A52" s="8" t="s">
        <v>339</v>
      </c>
      <c r="B52" s="20">
        <v>951</v>
      </c>
      <c r="C52" s="9" t="s">
        <v>348</v>
      </c>
      <c r="D52" s="9" t="s">
        <v>6</v>
      </c>
      <c r="E52" s="9" t="s">
        <v>5</v>
      </c>
      <c r="F52" s="9"/>
      <c r="G52" s="10">
        <f>G53</f>
        <v>30.7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4"/>
      <c r="Y52" s="68"/>
      <c r="Z52" s="10">
        <f>Z53</f>
        <v>0</v>
      </c>
      <c r="AA52" s="162">
        <f t="shared" si="2"/>
        <v>0</v>
      </c>
    </row>
    <row r="53" spans="1:27" ht="32.25" outlineLevel="5" thickBot="1">
      <c r="A53" s="8" t="s">
        <v>340</v>
      </c>
      <c r="B53" s="20">
        <v>951</v>
      </c>
      <c r="C53" s="9" t="s">
        <v>348</v>
      </c>
      <c r="D53" s="9" t="s">
        <v>344</v>
      </c>
      <c r="E53" s="9" t="s">
        <v>5</v>
      </c>
      <c r="F53" s="9"/>
      <c r="G53" s="10">
        <f>G54+G57+G60</f>
        <v>30.7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4"/>
      <c r="Y53" s="68"/>
      <c r="Z53" s="10">
        <f>Z54+Z57+Z60</f>
        <v>0</v>
      </c>
      <c r="AA53" s="162">
        <f t="shared" si="2"/>
        <v>0</v>
      </c>
    </row>
    <row r="54" spans="1:27" ht="48" outlineLevel="5" thickBot="1">
      <c r="A54" s="8" t="s">
        <v>341</v>
      </c>
      <c r="B54" s="20">
        <v>951</v>
      </c>
      <c r="C54" s="9" t="s">
        <v>348</v>
      </c>
      <c r="D54" s="9" t="s">
        <v>345</v>
      </c>
      <c r="E54" s="9" t="s">
        <v>5</v>
      </c>
      <c r="F54" s="9"/>
      <c r="G54" s="10">
        <f>G55</f>
        <v>13.8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4"/>
      <c r="Y54" s="68"/>
      <c r="Z54" s="10">
        <f>Z55</f>
        <v>0</v>
      </c>
      <c r="AA54" s="162">
        <f t="shared" si="2"/>
        <v>0</v>
      </c>
    </row>
    <row r="55" spans="1:27" ht="32.25" outlineLevel="5" thickBot="1">
      <c r="A55" s="5" t="s">
        <v>219</v>
      </c>
      <c r="B55" s="22">
        <v>951</v>
      </c>
      <c r="C55" s="6" t="s">
        <v>348</v>
      </c>
      <c r="D55" s="6" t="s">
        <v>345</v>
      </c>
      <c r="E55" s="6" t="s">
        <v>213</v>
      </c>
      <c r="F55" s="6"/>
      <c r="G55" s="7">
        <f>G56</f>
        <v>13.8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4"/>
      <c r="Y55" s="68"/>
      <c r="Z55" s="7">
        <f>Z56</f>
        <v>0</v>
      </c>
      <c r="AA55" s="162">
        <f t="shared" si="2"/>
        <v>0</v>
      </c>
    </row>
    <row r="56" spans="1:27" ht="32.25" outlineLevel="5" thickBot="1">
      <c r="A56" s="101" t="s">
        <v>221</v>
      </c>
      <c r="B56" s="105">
        <v>951</v>
      </c>
      <c r="C56" s="106" t="s">
        <v>348</v>
      </c>
      <c r="D56" s="106" t="s">
        <v>345</v>
      </c>
      <c r="E56" s="106" t="s">
        <v>215</v>
      </c>
      <c r="F56" s="106"/>
      <c r="G56" s="113">
        <v>13.8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4"/>
      <c r="Y56" s="68"/>
      <c r="Z56" s="113">
        <v>0</v>
      </c>
      <c r="AA56" s="162">
        <f t="shared" si="2"/>
        <v>0</v>
      </c>
    </row>
    <row r="57" spans="1:27" ht="48" outlineLevel="5" thickBot="1">
      <c r="A57" s="8" t="s">
        <v>342</v>
      </c>
      <c r="B57" s="20">
        <v>951</v>
      </c>
      <c r="C57" s="9" t="s">
        <v>348</v>
      </c>
      <c r="D57" s="9" t="s">
        <v>346</v>
      </c>
      <c r="E57" s="9" t="s">
        <v>5</v>
      </c>
      <c r="F57" s="9"/>
      <c r="G57" s="10">
        <f>G58</f>
        <v>1.2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4"/>
      <c r="Y57" s="68"/>
      <c r="Z57" s="10">
        <f>Z58</f>
        <v>0</v>
      </c>
      <c r="AA57" s="162">
        <f t="shared" si="2"/>
        <v>0</v>
      </c>
    </row>
    <row r="58" spans="1:27" ht="32.25" outlineLevel="5" thickBot="1">
      <c r="A58" s="5" t="s">
        <v>219</v>
      </c>
      <c r="B58" s="22">
        <v>951</v>
      </c>
      <c r="C58" s="6" t="s">
        <v>348</v>
      </c>
      <c r="D58" s="6" t="s">
        <v>346</v>
      </c>
      <c r="E58" s="6" t="s">
        <v>213</v>
      </c>
      <c r="F58" s="6"/>
      <c r="G58" s="7">
        <f>G59</f>
        <v>1.2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4"/>
      <c r="Y58" s="68"/>
      <c r="Z58" s="7">
        <f>Z59</f>
        <v>0</v>
      </c>
      <c r="AA58" s="162">
        <f t="shared" si="2"/>
        <v>0</v>
      </c>
    </row>
    <row r="59" spans="1:27" ht="32.25" outlineLevel="5" thickBot="1">
      <c r="A59" s="101" t="s">
        <v>221</v>
      </c>
      <c r="B59" s="105">
        <v>951</v>
      </c>
      <c r="C59" s="106" t="s">
        <v>348</v>
      </c>
      <c r="D59" s="106" t="s">
        <v>346</v>
      </c>
      <c r="E59" s="106" t="s">
        <v>215</v>
      </c>
      <c r="F59" s="106"/>
      <c r="G59" s="113">
        <v>1.2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4"/>
      <c r="Y59" s="68"/>
      <c r="Z59" s="113">
        <v>0</v>
      </c>
      <c r="AA59" s="162">
        <f t="shared" si="2"/>
        <v>0</v>
      </c>
    </row>
    <row r="60" spans="1:27" ht="48" outlineLevel="5" thickBot="1">
      <c r="A60" s="8" t="s">
        <v>343</v>
      </c>
      <c r="B60" s="20">
        <v>951</v>
      </c>
      <c r="C60" s="9" t="s">
        <v>348</v>
      </c>
      <c r="D60" s="9" t="s">
        <v>347</v>
      </c>
      <c r="E60" s="9" t="s">
        <v>5</v>
      </c>
      <c r="F60" s="9"/>
      <c r="G60" s="10">
        <f>G61</f>
        <v>15.7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4"/>
      <c r="Y60" s="68"/>
      <c r="Z60" s="10">
        <f>Z61</f>
        <v>0</v>
      </c>
      <c r="AA60" s="162">
        <f t="shared" si="2"/>
        <v>0</v>
      </c>
    </row>
    <row r="61" spans="1:27" ht="32.25" outlineLevel="5" thickBot="1">
      <c r="A61" s="5" t="s">
        <v>219</v>
      </c>
      <c r="B61" s="22">
        <v>951</v>
      </c>
      <c r="C61" s="6" t="s">
        <v>348</v>
      </c>
      <c r="D61" s="6" t="s">
        <v>347</v>
      </c>
      <c r="E61" s="6" t="s">
        <v>213</v>
      </c>
      <c r="F61" s="6"/>
      <c r="G61" s="7">
        <f>G62</f>
        <v>15.7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4"/>
      <c r="Y61" s="68"/>
      <c r="Z61" s="7">
        <f>Z62</f>
        <v>0</v>
      </c>
      <c r="AA61" s="162">
        <f t="shared" si="2"/>
        <v>0</v>
      </c>
    </row>
    <row r="62" spans="1:27" ht="32.25" outlineLevel="5" thickBot="1">
      <c r="A62" s="101" t="s">
        <v>221</v>
      </c>
      <c r="B62" s="105">
        <v>951</v>
      </c>
      <c r="C62" s="106" t="s">
        <v>348</v>
      </c>
      <c r="D62" s="106" t="s">
        <v>347</v>
      </c>
      <c r="E62" s="106" t="s">
        <v>215</v>
      </c>
      <c r="F62" s="106"/>
      <c r="G62" s="113">
        <v>15.7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4"/>
      <c r="Y62" s="68"/>
      <c r="Z62" s="113">
        <v>0</v>
      </c>
      <c r="AA62" s="162">
        <f t="shared" si="2"/>
        <v>0</v>
      </c>
    </row>
    <row r="63" spans="1:27" ht="50.25" customHeight="1" outlineLevel="3" thickBot="1">
      <c r="A63" s="34" t="s">
        <v>57</v>
      </c>
      <c r="B63" s="20">
        <v>951</v>
      </c>
      <c r="C63" s="9" t="s">
        <v>11</v>
      </c>
      <c r="D63" s="9" t="s">
        <v>6</v>
      </c>
      <c r="E63" s="9" t="s">
        <v>5</v>
      </c>
      <c r="F63" s="9"/>
      <c r="G63" s="35">
        <f>G64</f>
        <v>3608.7</v>
      </c>
      <c r="H63" s="35">
        <f aca="true" t="shared" si="11" ref="H63:X65">H64</f>
        <v>3284.2</v>
      </c>
      <c r="I63" s="35">
        <f t="shared" si="11"/>
        <v>3284.2</v>
      </c>
      <c r="J63" s="35">
        <f t="shared" si="11"/>
        <v>3284.2</v>
      </c>
      <c r="K63" s="35">
        <f t="shared" si="11"/>
        <v>3284.2</v>
      </c>
      <c r="L63" s="35">
        <f t="shared" si="11"/>
        <v>3284.2</v>
      </c>
      <c r="M63" s="35">
        <f t="shared" si="11"/>
        <v>3284.2</v>
      </c>
      <c r="N63" s="35">
        <f t="shared" si="11"/>
        <v>3284.2</v>
      </c>
      <c r="O63" s="35">
        <f t="shared" si="11"/>
        <v>3284.2</v>
      </c>
      <c r="P63" s="35">
        <f t="shared" si="11"/>
        <v>3284.2</v>
      </c>
      <c r="Q63" s="35">
        <f t="shared" si="11"/>
        <v>3284.2</v>
      </c>
      <c r="R63" s="35">
        <f t="shared" si="11"/>
        <v>3284.2</v>
      </c>
      <c r="S63" s="35">
        <f t="shared" si="11"/>
        <v>3284.2</v>
      </c>
      <c r="T63" s="35">
        <f t="shared" si="11"/>
        <v>3284.2</v>
      </c>
      <c r="U63" s="35">
        <f t="shared" si="11"/>
        <v>3284.2</v>
      </c>
      <c r="V63" s="35">
        <f t="shared" si="11"/>
        <v>3284.2</v>
      </c>
      <c r="W63" s="35">
        <f t="shared" si="11"/>
        <v>3284.2</v>
      </c>
      <c r="X63" s="75">
        <f t="shared" si="11"/>
        <v>2834.80374</v>
      </c>
      <c r="Y63" s="68">
        <f>X63/G63*100</f>
        <v>78.55470778950868</v>
      </c>
      <c r="Z63" s="35">
        <f>Z64</f>
        <v>2662.4300000000003</v>
      </c>
      <c r="AA63" s="162">
        <f t="shared" si="2"/>
        <v>73.7780918336243</v>
      </c>
    </row>
    <row r="64" spans="1:27" ht="63.75" outlineLevel="3" thickBot="1">
      <c r="A64" s="36" t="s">
        <v>85</v>
      </c>
      <c r="B64" s="21">
        <v>951</v>
      </c>
      <c r="C64" s="11" t="s">
        <v>11</v>
      </c>
      <c r="D64" s="11" t="s">
        <v>86</v>
      </c>
      <c r="E64" s="11" t="s">
        <v>5</v>
      </c>
      <c r="F64" s="11"/>
      <c r="G64" s="37">
        <f>G65</f>
        <v>3608.7</v>
      </c>
      <c r="H64" s="37">
        <f t="shared" si="11"/>
        <v>3284.2</v>
      </c>
      <c r="I64" s="37">
        <f t="shared" si="11"/>
        <v>3284.2</v>
      </c>
      <c r="J64" s="37">
        <f t="shared" si="11"/>
        <v>3284.2</v>
      </c>
      <c r="K64" s="37">
        <f t="shared" si="11"/>
        <v>3284.2</v>
      </c>
      <c r="L64" s="37">
        <f t="shared" si="11"/>
        <v>3284.2</v>
      </c>
      <c r="M64" s="37">
        <f t="shared" si="11"/>
        <v>3284.2</v>
      </c>
      <c r="N64" s="37">
        <f t="shared" si="11"/>
        <v>3284.2</v>
      </c>
      <c r="O64" s="37">
        <f t="shared" si="11"/>
        <v>3284.2</v>
      </c>
      <c r="P64" s="37">
        <f t="shared" si="11"/>
        <v>3284.2</v>
      </c>
      <c r="Q64" s="37">
        <f t="shared" si="11"/>
        <v>3284.2</v>
      </c>
      <c r="R64" s="37">
        <f t="shared" si="11"/>
        <v>3284.2</v>
      </c>
      <c r="S64" s="37">
        <f t="shared" si="11"/>
        <v>3284.2</v>
      </c>
      <c r="T64" s="37">
        <f t="shared" si="11"/>
        <v>3284.2</v>
      </c>
      <c r="U64" s="37">
        <f t="shared" si="11"/>
        <v>3284.2</v>
      </c>
      <c r="V64" s="37">
        <f t="shared" si="11"/>
        <v>3284.2</v>
      </c>
      <c r="W64" s="37">
        <f t="shared" si="11"/>
        <v>3284.2</v>
      </c>
      <c r="X64" s="76">
        <f t="shared" si="11"/>
        <v>2834.80374</v>
      </c>
      <c r="Y64" s="68">
        <f>X64/G64*100</f>
        <v>78.55470778950868</v>
      </c>
      <c r="Z64" s="37">
        <f>Z65</f>
        <v>2662.4300000000003</v>
      </c>
      <c r="AA64" s="162">
        <f t="shared" si="2"/>
        <v>73.7780918336243</v>
      </c>
    </row>
    <row r="65" spans="1:27" ht="16.5" outlineLevel="4" thickBot="1">
      <c r="A65" s="102" t="s">
        <v>53</v>
      </c>
      <c r="B65" s="103">
        <v>951</v>
      </c>
      <c r="C65" s="104" t="s">
        <v>11</v>
      </c>
      <c r="D65" s="104" t="s">
        <v>10</v>
      </c>
      <c r="E65" s="104" t="s">
        <v>5</v>
      </c>
      <c r="F65" s="104"/>
      <c r="G65" s="40">
        <f>G66+G69</f>
        <v>3608.7</v>
      </c>
      <c r="H65" s="39">
        <f t="shared" si="11"/>
        <v>3284.2</v>
      </c>
      <c r="I65" s="39">
        <f t="shared" si="11"/>
        <v>3284.2</v>
      </c>
      <c r="J65" s="39">
        <f t="shared" si="11"/>
        <v>3284.2</v>
      </c>
      <c r="K65" s="39">
        <f t="shared" si="11"/>
        <v>3284.2</v>
      </c>
      <c r="L65" s="39">
        <f t="shared" si="11"/>
        <v>3284.2</v>
      </c>
      <c r="M65" s="39">
        <f t="shared" si="11"/>
        <v>3284.2</v>
      </c>
      <c r="N65" s="39">
        <f t="shared" si="11"/>
        <v>3284.2</v>
      </c>
      <c r="O65" s="39">
        <f t="shared" si="11"/>
        <v>3284.2</v>
      </c>
      <c r="P65" s="39">
        <f t="shared" si="11"/>
        <v>3284.2</v>
      </c>
      <c r="Q65" s="39">
        <f t="shared" si="11"/>
        <v>3284.2</v>
      </c>
      <c r="R65" s="39">
        <f t="shared" si="11"/>
        <v>3284.2</v>
      </c>
      <c r="S65" s="39">
        <f t="shared" si="11"/>
        <v>3284.2</v>
      </c>
      <c r="T65" s="39">
        <f t="shared" si="11"/>
        <v>3284.2</v>
      </c>
      <c r="U65" s="39">
        <f t="shared" si="11"/>
        <v>3284.2</v>
      </c>
      <c r="V65" s="39">
        <f t="shared" si="11"/>
        <v>3284.2</v>
      </c>
      <c r="W65" s="39">
        <f t="shared" si="11"/>
        <v>3284.2</v>
      </c>
      <c r="X65" s="73">
        <f t="shared" si="11"/>
        <v>2834.80374</v>
      </c>
      <c r="Y65" s="68">
        <f>X65/G65*100</f>
        <v>78.55470778950868</v>
      </c>
      <c r="Z65" s="40">
        <f>Z66+Z69</f>
        <v>2662.4300000000003</v>
      </c>
      <c r="AA65" s="162">
        <f t="shared" si="2"/>
        <v>73.7780918336243</v>
      </c>
    </row>
    <row r="66" spans="1:27" ht="32.25" outlineLevel="5" thickBot="1">
      <c r="A66" s="5" t="s">
        <v>210</v>
      </c>
      <c r="B66" s="22">
        <v>951</v>
      </c>
      <c r="C66" s="6" t="s">
        <v>11</v>
      </c>
      <c r="D66" s="6" t="s">
        <v>10</v>
      </c>
      <c r="E66" s="6" t="s">
        <v>207</v>
      </c>
      <c r="F66" s="6"/>
      <c r="G66" s="39">
        <f>G67+G68</f>
        <v>3434.7</v>
      </c>
      <c r="H66" s="29">
        <v>3284.2</v>
      </c>
      <c r="I66" s="7">
        <v>3284.2</v>
      </c>
      <c r="J66" s="7">
        <v>3284.2</v>
      </c>
      <c r="K66" s="7">
        <v>3284.2</v>
      </c>
      <c r="L66" s="7">
        <v>3284.2</v>
      </c>
      <c r="M66" s="7">
        <v>3284.2</v>
      </c>
      <c r="N66" s="7">
        <v>3284.2</v>
      </c>
      <c r="O66" s="7">
        <v>3284.2</v>
      </c>
      <c r="P66" s="7">
        <v>3284.2</v>
      </c>
      <c r="Q66" s="7">
        <v>3284.2</v>
      </c>
      <c r="R66" s="7">
        <v>3284.2</v>
      </c>
      <c r="S66" s="7">
        <v>3284.2</v>
      </c>
      <c r="T66" s="7">
        <v>3284.2</v>
      </c>
      <c r="U66" s="7">
        <v>3284.2</v>
      </c>
      <c r="V66" s="7">
        <v>3284.2</v>
      </c>
      <c r="W66" s="54">
        <v>3284.2</v>
      </c>
      <c r="X66" s="74">
        <v>2834.80374</v>
      </c>
      <c r="Y66" s="68">
        <f>X66/G66*100</f>
        <v>82.53424578565813</v>
      </c>
      <c r="Z66" s="39">
        <f>Z67+Z68</f>
        <v>2533.9300000000003</v>
      </c>
      <c r="AA66" s="162">
        <f t="shared" si="2"/>
        <v>73.77441989111132</v>
      </c>
    </row>
    <row r="67" spans="1:27" ht="16.5" outlineLevel="5" thickBot="1">
      <c r="A67" s="101" t="s">
        <v>211</v>
      </c>
      <c r="B67" s="105">
        <v>951</v>
      </c>
      <c r="C67" s="106" t="s">
        <v>11</v>
      </c>
      <c r="D67" s="106" t="s">
        <v>10</v>
      </c>
      <c r="E67" s="106" t="s">
        <v>208</v>
      </c>
      <c r="F67" s="106"/>
      <c r="G67" s="107">
        <v>3432.7</v>
      </c>
      <c r="H67" s="65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84"/>
      <c r="Y67" s="68"/>
      <c r="Z67" s="107">
        <v>2532.13</v>
      </c>
      <c r="AA67" s="162">
        <f t="shared" si="2"/>
        <v>73.76496635301658</v>
      </c>
    </row>
    <row r="68" spans="1:27" ht="32.25" outlineLevel="5" thickBot="1">
      <c r="A68" s="101" t="s">
        <v>212</v>
      </c>
      <c r="B68" s="105">
        <v>951</v>
      </c>
      <c r="C68" s="106" t="s">
        <v>11</v>
      </c>
      <c r="D68" s="106" t="s">
        <v>10</v>
      </c>
      <c r="E68" s="106" t="s">
        <v>209</v>
      </c>
      <c r="F68" s="106"/>
      <c r="G68" s="107">
        <v>2</v>
      </c>
      <c r="H68" s="65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84"/>
      <c r="Y68" s="68"/>
      <c r="Z68" s="107">
        <v>1.8</v>
      </c>
      <c r="AA68" s="162">
        <f t="shared" si="2"/>
        <v>90</v>
      </c>
    </row>
    <row r="69" spans="1:27" ht="32.25" outlineLevel="5" thickBot="1">
      <c r="A69" s="5" t="s">
        <v>219</v>
      </c>
      <c r="B69" s="22">
        <v>951</v>
      </c>
      <c r="C69" s="6" t="s">
        <v>11</v>
      </c>
      <c r="D69" s="6" t="s">
        <v>10</v>
      </c>
      <c r="E69" s="6" t="s">
        <v>213</v>
      </c>
      <c r="F69" s="6"/>
      <c r="G69" s="39">
        <f>G70+G71</f>
        <v>174</v>
      </c>
      <c r="H69" s="6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84"/>
      <c r="Y69" s="68"/>
      <c r="Z69" s="39">
        <f>Z70+Z71</f>
        <v>128.5</v>
      </c>
      <c r="AA69" s="162">
        <f t="shared" si="2"/>
        <v>73.85057471264368</v>
      </c>
    </row>
    <row r="70" spans="1:27" ht="32.25" outlineLevel="5" thickBot="1">
      <c r="A70" s="101" t="s">
        <v>220</v>
      </c>
      <c r="B70" s="105">
        <v>951</v>
      </c>
      <c r="C70" s="106" t="s">
        <v>11</v>
      </c>
      <c r="D70" s="106" t="s">
        <v>10</v>
      </c>
      <c r="E70" s="106" t="s">
        <v>214</v>
      </c>
      <c r="F70" s="106"/>
      <c r="G70" s="107">
        <v>168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4"/>
      <c r="Y70" s="68"/>
      <c r="Z70" s="107">
        <v>128.5</v>
      </c>
      <c r="AA70" s="162">
        <f t="shared" si="2"/>
        <v>76.48809523809523</v>
      </c>
    </row>
    <row r="71" spans="1:27" ht="32.25" outlineLevel="5" thickBot="1">
      <c r="A71" s="101" t="s">
        <v>221</v>
      </c>
      <c r="B71" s="105">
        <v>951</v>
      </c>
      <c r="C71" s="106" t="s">
        <v>11</v>
      </c>
      <c r="D71" s="106" t="s">
        <v>10</v>
      </c>
      <c r="E71" s="106" t="s">
        <v>215</v>
      </c>
      <c r="F71" s="106"/>
      <c r="G71" s="107">
        <v>6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4"/>
      <c r="Y71" s="68"/>
      <c r="Z71" s="107">
        <v>0</v>
      </c>
      <c r="AA71" s="162">
        <f t="shared" si="2"/>
        <v>0</v>
      </c>
    </row>
    <row r="72" spans="1:27" ht="16.5" outlineLevel="5" thickBot="1">
      <c r="A72" s="8" t="s">
        <v>349</v>
      </c>
      <c r="B72" s="20">
        <v>951</v>
      </c>
      <c r="C72" s="9" t="s">
        <v>352</v>
      </c>
      <c r="D72" s="9" t="s">
        <v>6</v>
      </c>
      <c r="E72" s="9" t="s">
        <v>5</v>
      </c>
      <c r="F72" s="9"/>
      <c r="G72" s="10">
        <f>G73</f>
        <v>200.5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4"/>
      <c r="Y72" s="68"/>
      <c r="Z72" s="10">
        <f>Z73</f>
        <v>167.63</v>
      </c>
      <c r="AA72" s="162">
        <f t="shared" si="2"/>
        <v>83.60598503740648</v>
      </c>
    </row>
    <row r="73" spans="1:27" ht="16.5" outlineLevel="5" thickBot="1">
      <c r="A73" s="8" t="s">
        <v>350</v>
      </c>
      <c r="B73" s="20">
        <v>951</v>
      </c>
      <c r="C73" s="9" t="s">
        <v>352</v>
      </c>
      <c r="D73" s="9" t="s">
        <v>353</v>
      </c>
      <c r="E73" s="9" t="s">
        <v>5</v>
      </c>
      <c r="F73" s="9"/>
      <c r="G73" s="10">
        <f>G74</f>
        <v>200.5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4"/>
      <c r="Y73" s="68"/>
      <c r="Z73" s="10">
        <f>Z74</f>
        <v>167.63</v>
      </c>
      <c r="AA73" s="162">
        <f t="shared" si="2"/>
        <v>83.60598503740648</v>
      </c>
    </row>
    <row r="74" spans="1:27" ht="32.25" outlineLevel="5" thickBot="1">
      <c r="A74" s="8" t="s">
        <v>351</v>
      </c>
      <c r="B74" s="20">
        <v>951</v>
      </c>
      <c r="C74" s="9" t="s">
        <v>352</v>
      </c>
      <c r="D74" s="9" t="s">
        <v>354</v>
      </c>
      <c r="E74" s="9" t="s">
        <v>5</v>
      </c>
      <c r="F74" s="9"/>
      <c r="G74" s="10">
        <f>G75</f>
        <v>200.5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4"/>
      <c r="Y74" s="68"/>
      <c r="Z74" s="10">
        <f>Z75</f>
        <v>167.63</v>
      </c>
      <c r="AA74" s="162">
        <f t="shared" si="2"/>
        <v>83.60598503740648</v>
      </c>
    </row>
    <row r="75" spans="1:27" ht="32.25" outlineLevel="5" thickBot="1">
      <c r="A75" s="5" t="s">
        <v>219</v>
      </c>
      <c r="B75" s="22">
        <v>951</v>
      </c>
      <c r="C75" s="6" t="s">
        <v>352</v>
      </c>
      <c r="D75" s="6" t="s">
        <v>354</v>
      </c>
      <c r="E75" s="6" t="s">
        <v>213</v>
      </c>
      <c r="F75" s="6"/>
      <c r="G75" s="7">
        <f>G76</f>
        <v>200.5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4"/>
      <c r="Y75" s="68"/>
      <c r="Z75" s="7">
        <f>Z76</f>
        <v>167.63</v>
      </c>
      <c r="AA75" s="162">
        <f t="shared" si="2"/>
        <v>83.60598503740648</v>
      </c>
    </row>
    <row r="76" spans="1:27" ht="32.25" outlineLevel="5" thickBot="1">
      <c r="A76" s="101" t="s">
        <v>221</v>
      </c>
      <c r="B76" s="105">
        <v>951</v>
      </c>
      <c r="C76" s="106" t="s">
        <v>352</v>
      </c>
      <c r="D76" s="106" t="s">
        <v>354</v>
      </c>
      <c r="E76" s="106" t="s">
        <v>215</v>
      </c>
      <c r="F76" s="106"/>
      <c r="G76" s="113">
        <v>200.5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4"/>
      <c r="Y76" s="68"/>
      <c r="Z76" s="113">
        <v>167.63</v>
      </c>
      <c r="AA76" s="162">
        <f aca="true" t="shared" si="12" ref="AA76:AA139">Z76/G76*100</f>
        <v>83.60598503740648</v>
      </c>
    </row>
    <row r="77" spans="1:27" ht="16.5" outlineLevel="3" thickBot="1">
      <c r="A77" s="34" t="s">
        <v>59</v>
      </c>
      <c r="B77" s="20">
        <v>951</v>
      </c>
      <c r="C77" s="9" t="s">
        <v>12</v>
      </c>
      <c r="D77" s="9" t="s">
        <v>6</v>
      </c>
      <c r="E77" s="9" t="s">
        <v>5</v>
      </c>
      <c r="F77" s="9"/>
      <c r="G77" s="35">
        <f>G78</f>
        <v>500</v>
      </c>
      <c r="H77" s="35">
        <f aca="true" t="shared" si="13" ref="H77:X79">H78</f>
        <v>0</v>
      </c>
      <c r="I77" s="35">
        <f t="shared" si="13"/>
        <v>0</v>
      </c>
      <c r="J77" s="35">
        <f t="shared" si="13"/>
        <v>0</v>
      </c>
      <c r="K77" s="35">
        <f t="shared" si="13"/>
        <v>0</v>
      </c>
      <c r="L77" s="35">
        <f t="shared" si="13"/>
        <v>0</v>
      </c>
      <c r="M77" s="35">
        <f t="shared" si="13"/>
        <v>0</v>
      </c>
      <c r="N77" s="35">
        <f t="shared" si="13"/>
        <v>0</v>
      </c>
      <c r="O77" s="35">
        <f t="shared" si="13"/>
        <v>0</v>
      </c>
      <c r="P77" s="35">
        <f t="shared" si="13"/>
        <v>0</v>
      </c>
      <c r="Q77" s="35">
        <f t="shared" si="13"/>
        <v>0</v>
      </c>
      <c r="R77" s="35">
        <f t="shared" si="13"/>
        <v>0</v>
      </c>
      <c r="S77" s="35">
        <f t="shared" si="13"/>
        <v>0</v>
      </c>
      <c r="T77" s="35">
        <f t="shared" si="13"/>
        <v>0</v>
      </c>
      <c r="U77" s="35">
        <f t="shared" si="13"/>
        <v>0</v>
      </c>
      <c r="V77" s="35">
        <f t="shared" si="13"/>
        <v>0</v>
      </c>
      <c r="W77" s="35">
        <f t="shared" si="13"/>
        <v>0</v>
      </c>
      <c r="X77" s="75">
        <f t="shared" si="13"/>
        <v>0</v>
      </c>
      <c r="Y77" s="68">
        <f aca="true" t="shared" si="14" ref="Y77:Y84">X77/G77*100</f>
        <v>0</v>
      </c>
      <c r="Z77" s="35">
        <f>Z78</f>
        <v>0</v>
      </c>
      <c r="AA77" s="162">
        <f t="shared" si="12"/>
        <v>0</v>
      </c>
    </row>
    <row r="78" spans="1:27" ht="16.5" outlineLevel="3" thickBot="1">
      <c r="A78" s="36" t="s">
        <v>59</v>
      </c>
      <c r="B78" s="21">
        <v>951</v>
      </c>
      <c r="C78" s="11" t="s">
        <v>12</v>
      </c>
      <c r="D78" s="11" t="s">
        <v>89</v>
      </c>
      <c r="E78" s="11" t="s">
        <v>5</v>
      </c>
      <c r="F78" s="11"/>
      <c r="G78" s="37">
        <f>G79</f>
        <v>500</v>
      </c>
      <c r="H78" s="37">
        <f t="shared" si="13"/>
        <v>0</v>
      </c>
      <c r="I78" s="37">
        <f t="shared" si="13"/>
        <v>0</v>
      </c>
      <c r="J78" s="37">
        <f t="shared" si="13"/>
        <v>0</v>
      </c>
      <c r="K78" s="37">
        <f t="shared" si="13"/>
        <v>0</v>
      </c>
      <c r="L78" s="37">
        <f t="shared" si="13"/>
        <v>0</v>
      </c>
      <c r="M78" s="37">
        <f t="shared" si="13"/>
        <v>0</v>
      </c>
      <c r="N78" s="37">
        <f t="shared" si="13"/>
        <v>0</v>
      </c>
      <c r="O78" s="37">
        <f t="shared" si="13"/>
        <v>0</v>
      </c>
      <c r="P78" s="37">
        <f t="shared" si="13"/>
        <v>0</v>
      </c>
      <c r="Q78" s="37">
        <f t="shared" si="13"/>
        <v>0</v>
      </c>
      <c r="R78" s="37">
        <f t="shared" si="13"/>
        <v>0</v>
      </c>
      <c r="S78" s="37">
        <f t="shared" si="13"/>
        <v>0</v>
      </c>
      <c r="T78" s="37">
        <f t="shared" si="13"/>
        <v>0</v>
      </c>
      <c r="U78" s="37">
        <f t="shared" si="13"/>
        <v>0</v>
      </c>
      <c r="V78" s="37">
        <f t="shared" si="13"/>
        <v>0</v>
      </c>
      <c r="W78" s="37">
        <f t="shared" si="13"/>
        <v>0</v>
      </c>
      <c r="X78" s="76">
        <f t="shared" si="13"/>
        <v>0</v>
      </c>
      <c r="Y78" s="68">
        <f t="shared" si="14"/>
        <v>0</v>
      </c>
      <c r="Z78" s="37">
        <f>Z79</f>
        <v>0</v>
      </c>
      <c r="AA78" s="162">
        <f t="shared" si="12"/>
        <v>0</v>
      </c>
    </row>
    <row r="79" spans="1:27" ht="16.5" outlineLevel="4" thickBot="1">
      <c r="A79" s="102" t="s">
        <v>60</v>
      </c>
      <c r="B79" s="103">
        <v>951</v>
      </c>
      <c r="C79" s="104" t="s">
        <v>12</v>
      </c>
      <c r="D79" s="104" t="s">
        <v>14</v>
      </c>
      <c r="E79" s="104" t="s">
        <v>5</v>
      </c>
      <c r="F79" s="104"/>
      <c r="G79" s="40">
        <f>G80</f>
        <v>500</v>
      </c>
      <c r="H79" s="39">
        <f t="shared" si="13"/>
        <v>0</v>
      </c>
      <c r="I79" s="39">
        <f t="shared" si="13"/>
        <v>0</v>
      </c>
      <c r="J79" s="39">
        <f t="shared" si="13"/>
        <v>0</v>
      </c>
      <c r="K79" s="39">
        <f t="shared" si="13"/>
        <v>0</v>
      </c>
      <c r="L79" s="39">
        <f t="shared" si="13"/>
        <v>0</v>
      </c>
      <c r="M79" s="39">
        <f t="shared" si="13"/>
        <v>0</v>
      </c>
      <c r="N79" s="39">
        <f t="shared" si="13"/>
        <v>0</v>
      </c>
      <c r="O79" s="39">
        <f t="shared" si="13"/>
        <v>0</v>
      </c>
      <c r="P79" s="39">
        <f t="shared" si="13"/>
        <v>0</v>
      </c>
      <c r="Q79" s="39">
        <f t="shared" si="13"/>
        <v>0</v>
      </c>
      <c r="R79" s="39">
        <f t="shared" si="13"/>
        <v>0</v>
      </c>
      <c r="S79" s="39">
        <f t="shared" si="13"/>
        <v>0</v>
      </c>
      <c r="T79" s="39">
        <f t="shared" si="13"/>
        <v>0</v>
      </c>
      <c r="U79" s="39">
        <f t="shared" si="13"/>
        <v>0</v>
      </c>
      <c r="V79" s="39">
        <f t="shared" si="13"/>
        <v>0</v>
      </c>
      <c r="W79" s="39">
        <f t="shared" si="13"/>
        <v>0</v>
      </c>
      <c r="X79" s="77">
        <f t="shared" si="13"/>
        <v>0</v>
      </c>
      <c r="Y79" s="68">
        <f t="shared" si="14"/>
        <v>0</v>
      </c>
      <c r="Z79" s="40">
        <f>Z80</f>
        <v>0</v>
      </c>
      <c r="AA79" s="162">
        <f t="shared" si="12"/>
        <v>0</v>
      </c>
    </row>
    <row r="80" spans="1:27" ht="16.5" outlineLevel="5" thickBot="1">
      <c r="A80" s="38" t="s">
        <v>230</v>
      </c>
      <c r="B80" s="22">
        <v>951</v>
      </c>
      <c r="C80" s="6" t="s">
        <v>12</v>
      </c>
      <c r="D80" s="6" t="s">
        <v>14</v>
      </c>
      <c r="E80" s="6" t="s">
        <v>229</v>
      </c>
      <c r="F80" s="6"/>
      <c r="G80" s="39">
        <v>500</v>
      </c>
      <c r="H80" s="2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54"/>
      <c r="X80" s="74">
        <v>0</v>
      </c>
      <c r="Y80" s="68">
        <f t="shared" si="14"/>
        <v>0</v>
      </c>
      <c r="Z80" s="39">
        <v>0</v>
      </c>
      <c r="AA80" s="162">
        <f t="shared" si="12"/>
        <v>0</v>
      </c>
    </row>
    <row r="81" spans="1:27" ht="15.75" customHeight="1" outlineLevel="3" thickBot="1">
      <c r="A81" s="34" t="s">
        <v>61</v>
      </c>
      <c r="B81" s="20">
        <v>951</v>
      </c>
      <c r="C81" s="9" t="s">
        <v>159</v>
      </c>
      <c r="D81" s="9" t="s">
        <v>6</v>
      </c>
      <c r="E81" s="9" t="s">
        <v>5</v>
      </c>
      <c r="F81" s="9"/>
      <c r="G81" s="35">
        <f>G82+G90+G98+G104+G107+G128+G135+G142+G118</f>
        <v>40038.719999999994</v>
      </c>
      <c r="H81" s="35" t="e">
        <f aca="true" t="shared" si="15" ref="H81:X81">H82+H90+H98+H104+H107+H128+H135+H142</f>
        <v>#REF!</v>
      </c>
      <c r="I81" s="35" t="e">
        <f t="shared" si="15"/>
        <v>#REF!</v>
      </c>
      <c r="J81" s="35" t="e">
        <f t="shared" si="15"/>
        <v>#REF!</v>
      </c>
      <c r="K81" s="35" t="e">
        <f t="shared" si="15"/>
        <v>#REF!</v>
      </c>
      <c r="L81" s="35" t="e">
        <f t="shared" si="15"/>
        <v>#REF!</v>
      </c>
      <c r="M81" s="35" t="e">
        <f t="shared" si="15"/>
        <v>#REF!</v>
      </c>
      <c r="N81" s="35" t="e">
        <f t="shared" si="15"/>
        <v>#REF!</v>
      </c>
      <c r="O81" s="35" t="e">
        <f t="shared" si="15"/>
        <v>#REF!</v>
      </c>
      <c r="P81" s="35" t="e">
        <f t="shared" si="15"/>
        <v>#REF!</v>
      </c>
      <c r="Q81" s="35" t="e">
        <f t="shared" si="15"/>
        <v>#REF!</v>
      </c>
      <c r="R81" s="35" t="e">
        <f t="shared" si="15"/>
        <v>#REF!</v>
      </c>
      <c r="S81" s="35" t="e">
        <f t="shared" si="15"/>
        <v>#REF!</v>
      </c>
      <c r="T81" s="35" t="e">
        <f t="shared" si="15"/>
        <v>#REF!</v>
      </c>
      <c r="U81" s="35" t="e">
        <f t="shared" si="15"/>
        <v>#REF!</v>
      </c>
      <c r="V81" s="35" t="e">
        <f t="shared" si="15"/>
        <v>#REF!</v>
      </c>
      <c r="W81" s="35" t="e">
        <f t="shared" si="15"/>
        <v>#REF!</v>
      </c>
      <c r="X81" s="78" t="e">
        <f t="shared" si="15"/>
        <v>#REF!</v>
      </c>
      <c r="Y81" s="68" t="e">
        <f t="shared" si="14"/>
        <v>#REF!</v>
      </c>
      <c r="Z81" s="35">
        <f>Z82+Z90+Z98+Z104+Z107+Z128+Z135+Z142+Z118</f>
        <v>25996.99</v>
      </c>
      <c r="AA81" s="162">
        <f t="shared" si="12"/>
        <v>64.9296231248152</v>
      </c>
    </row>
    <row r="82" spans="1:27" ht="32.25" outlineLevel="3" thickBot="1">
      <c r="A82" s="36" t="s">
        <v>95</v>
      </c>
      <c r="B82" s="21">
        <v>951</v>
      </c>
      <c r="C82" s="11" t="s">
        <v>159</v>
      </c>
      <c r="D82" s="11" t="s">
        <v>90</v>
      </c>
      <c r="E82" s="11" t="s">
        <v>5</v>
      </c>
      <c r="F82" s="11"/>
      <c r="G82" s="37">
        <f>G83</f>
        <v>1450</v>
      </c>
      <c r="H82" s="37" t="e">
        <f>H83+#REF!</f>
        <v>#REF!</v>
      </c>
      <c r="I82" s="37" t="e">
        <f>I83+#REF!</f>
        <v>#REF!</v>
      </c>
      <c r="J82" s="37" t="e">
        <f>J83+#REF!</f>
        <v>#REF!</v>
      </c>
      <c r="K82" s="37" t="e">
        <f>K83+#REF!</f>
        <v>#REF!</v>
      </c>
      <c r="L82" s="37" t="e">
        <f>L83+#REF!</f>
        <v>#REF!</v>
      </c>
      <c r="M82" s="37" t="e">
        <f>M83+#REF!</f>
        <v>#REF!</v>
      </c>
      <c r="N82" s="37" t="e">
        <f>N83+#REF!</f>
        <v>#REF!</v>
      </c>
      <c r="O82" s="37" t="e">
        <f>O83+#REF!</f>
        <v>#REF!</v>
      </c>
      <c r="P82" s="37" t="e">
        <f>P83+#REF!</f>
        <v>#REF!</v>
      </c>
      <c r="Q82" s="37" t="e">
        <f>Q83+#REF!</f>
        <v>#REF!</v>
      </c>
      <c r="R82" s="37" t="e">
        <f>R83+#REF!</f>
        <v>#REF!</v>
      </c>
      <c r="S82" s="37" t="e">
        <f>S83+#REF!</f>
        <v>#REF!</v>
      </c>
      <c r="T82" s="37" t="e">
        <f>T83+#REF!</f>
        <v>#REF!</v>
      </c>
      <c r="U82" s="37" t="e">
        <f>U83+#REF!</f>
        <v>#REF!</v>
      </c>
      <c r="V82" s="37" t="e">
        <f>V83+#REF!</f>
        <v>#REF!</v>
      </c>
      <c r="W82" s="37" t="e">
        <f>W83+#REF!</f>
        <v>#REF!</v>
      </c>
      <c r="X82" s="79" t="e">
        <f>X83+#REF!</f>
        <v>#REF!</v>
      </c>
      <c r="Y82" s="68" t="e">
        <f t="shared" si="14"/>
        <v>#REF!</v>
      </c>
      <c r="Z82" s="37">
        <f>Z83</f>
        <v>1070.12</v>
      </c>
      <c r="AA82" s="162">
        <f t="shared" si="12"/>
        <v>73.80137931034481</v>
      </c>
    </row>
    <row r="83" spans="1:27" ht="32.25" outlineLevel="4" thickBot="1">
      <c r="A83" s="102" t="s">
        <v>62</v>
      </c>
      <c r="B83" s="103">
        <v>951</v>
      </c>
      <c r="C83" s="104" t="s">
        <v>159</v>
      </c>
      <c r="D83" s="104" t="s">
        <v>15</v>
      </c>
      <c r="E83" s="104" t="s">
        <v>5</v>
      </c>
      <c r="F83" s="104"/>
      <c r="G83" s="40">
        <f>G84+G87</f>
        <v>1450</v>
      </c>
      <c r="H83" s="39">
        <f aca="true" t="shared" si="16" ref="H83:X83">H84</f>
        <v>0</v>
      </c>
      <c r="I83" s="39">
        <f t="shared" si="16"/>
        <v>0</v>
      </c>
      <c r="J83" s="39">
        <f t="shared" si="16"/>
        <v>0</v>
      </c>
      <c r="K83" s="39">
        <f t="shared" si="16"/>
        <v>0</v>
      </c>
      <c r="L83" s="39">
        <f t="shared" si="16"/>
        <v>0</v>
      </c>
      <c r="M83" s="39">
        <f t="shared" si="16"/>
        <v>0</v>
      </c>
      <c r="N83" s="39">
        <f t="shared" si="16"/>
        <v>0</v>
      </c>
      <c r="O83" s="39">
        <f t="shared" si="16"/>
        <v>0</v>
      </c>
      <c r="P83" s="39">
        <f t="shared" si="16"/>
        <v>0</v>
      </c>
      <c r="Q83" s="39">
        <f t="shared" si="16"/>
        <v>0</v>
      </c>
      <c r="R83" s="39">
        <f t="shared" si="16"/>
        <v>0</v>
      </c>
      <c r="S83" s="39">
        <f t="shared" si="16"/>
        <v>0</v>
      </c>
      <c r="T83" s="39">
        <f t="shared" si="16"/>
        <v>0</v>
      </c>
      <c r="U83" s="39">
        <f t="shared" si="16"/>
        <v>0</v>
      </c>
      <c r="V83" s="39">
        <f t="shared" si="16"/>
        <v>0</v>
      </c>
      <c r="W83" s="39">
        <f t="shared" si="16"/>
        <v>0</v>
      </c>
      <c r="X83" s="77">
        <f t="shared" si="16"/>
        <v>950</v>
      </c>
      <c r="Y83" s="68">
        <f t="shared" si="14"/>
        <v>65.51724137931035</v>
      </c>
      <c r="Z83" s="40">
        <f>Z84+Z87</f>
        <v>1070.12</v>
      </c>
      <c r="AA83" s="162">
        <f t="shared" si="12"/>
        <v>73.80137931034481</v>
      </c>
    </row>
    <row r="84" spans="1:27" ht="32.25" outlineLevel="5" thickBot="1">
      <c r="A84" s="5" t="s">
        <v>210</v>
      </c>
      <c r="B84" s="22">
        <v>951</v>
      </c>
      <c r="C84" s="6" t="s">
        <v>159</v>
      </c>
      <c r="D84" s="6" t="s">
        <v>15</v>
      </c>
      <c r="E84" s="6" t="s">
        <v>207</v>
      </c>
      <c r="F84" s="6"/>
      <c r="G84" s="39">
        <f>G85+G86</f>
        <v>1008.0999999999999</v>
      </c>
      <c r="H84" s="2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54"/>
      <c r="X84" s="74">
        <v>950</v>
      </c>
      <c r="Y84" s="68">
        <f t="shared" si="14"/>
        <v>94.23668286876304</v>
      </c>
      <c r="Z84" s="39">
        <f>Z85+Z86</f>
        <v>812.91</v>
      </c>
      <c r="AA84" s="162">
        <f t="shared" si="12"/>
        <v>80.63783354825911</v>
      </c>
    </row>
    <row r="85" spans="1:27" ht="16.5" outlineLevel="5" thickBot="1">
      <c r="A85" s="101" t="s">
        <v>211</v>
      </c>
      <c r="B85" s="105">
        <v>951</v>
      </c>
      <c r="C85" s="106" t="s">
        <v>159</v>
      </c>
      <c r="D85" s="106" t="s">
        <v>15</v>
      </c>
      <c r="E85" s="106" t="s">
        <v>208</v>
      </c>
      <c r="F85" s="106"/>
      <c r="G85" s="107">
        <v>1007.3</v>
      </c>
      <c r="H85" s="6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84"/>
      <c r="Y85" s="68"/>
      <c r="Z85" s="107">
        <v>812.51</v>
      </c>
      <c r="AA85" s="162">
        <f t="shared" si="12"/>
        <v>80.6621661868361</v>
      </c>
    </row>
    <row r="86" spans="1:27" ht="32.25" outlineLevel="5" thickBot="1">
      <c r="A86" s="101" t="s">
        <v>212</v>
      </c>
      <c r="B86" s="105">
        <v>951</v>
      </c>
      <c r="C86" s="106" t="s">
        <v>159</v>
      </c>
      <c r="D86" s="106" t="s">
        <v>15</v>
      </c>
      <c r="E86" s="106" t="s">
        <v>209</v>
      </c>
      <c r="F86" s="106"/>
      <c r="G86" s="107">
        <v>0.8</v>
      </c>
      <c r="H86" s="6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84"/>
      <c r="Y86" s="68"/>
      <c r="Z86" s="107">
        <v>0.4</v>
      </c>
      <c r="AA86" s="162">
        <f t="shared" si="12"/>
        <v>50</v>
      </c>
    </row>
    <row r="87" spans="1:27" ht="32.25" outlineLevel="5" thickBot="1">
      <c r="A87" s="5" t="s">
        <v>219</v>
      </c>
      <c r="B87" s="22">
        <v>951</v>
      </c>
      <c r="C87" s="6" t="s">
        <v>159</v>
      </c>
      <c r="D87" s="6" t="s">
        <v>15</v>
      </c>
      <c r="E87" s="6" t="s">
        <v>213</v>
      </c>
      <c r="F87" s="6"/>
      <c r="G87" s="39">
        <f>G89+G88</f>
        <v>441.9</v>
      </c>
      <c r="H87" s="6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84"/>
      <c r="Y87" s="68"/>
      <c r="Z87" s="39">
        <f>Z89+Z88</f>
        <v>257.21000000000004</v>
      </c>
      <c r="AA87" s="162">
        <f t="shared" si="12"/>
        <v>58.20547635211587</v>
      </c>
    </row>
    <row r="88" spans="1:27" ht="32.25" outlineLevel="5" thickBot="1">
      <c r="A88" s="101" t="s">
        <v>220</v>
      </c>
      <c r="B88" s="105">
        <v>951</v>
      </c>
      <c r="C88" s="106" t="s">
        <v>159</v>
      </c>
      <c r="D88" s="106" t="s">
        <v>15</v>
      </c>
      <c r="E88" s="106" t="s">
        <v>214</v>
      </c>
      <c r="F88" s="106"/>
      <c r="G88" s="107">
        <v>11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4"/>
      <c r="Y88" s="68"/>
      <c r="Z88" s="107">
        <v>6.35</v>
      </c>
      <c r="AA88" s="162">
        <f t="shared" si="12"/>
        <v>57.72727272727273</v>
      </c>
    </row>
    <row r="89" spans="1:27" ht="32.25" outlineLevel="5" thickBot="1">
      <c r="A89" s="101" t="s">
        <v>221</v>
      </c>
      <c r="B89" s="105">
        <v>951</v>
      </c>
      <c r="C89" s="106" t="s">
        <v>159</v>
      </c>
      <c r="D89" s="106" t="s">
        <v>15</v>
      </c>
      <c r="E89" s="106" t="s">
        <v>215</v>
      </c>
      <c r="F89" s="106"/>
      <c r="G89" s="107">
        <v>430.9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4"/>
      <c r="Y89" s="68"/>
      <c r="Z89" s="107">
        <v>250.86</v>
      </c>
      <c r="AA89" s="162">
        <f t="shared" si="12"/>
        <v>58.21768391738223</v>
      </c>
    </row>
    <row r="90" spans="1:27" ht="63" customHeight="1" outlineLevel="6" thickBot="1">
      <c r="A90" s="36" t="s">
        <v>85</v>
      </c>
      <c r="B90" s="21">
        <v>951</v>
      </c>
      <c r="C90" s="11" t="s">
        <v>159</v>
      </c>
      <c r="D90" s="11" t="s">
        <v>86</v>
      </c>
      <c r="E90" s="11" t="s">
        <v>5</v>
      </c>
      <c r="F90" s="11"/>
      <c r="G90" s="37">
        <f aca="true" t="shared" si="17" ref="G90:P91">G91</f>
        <v>13903.039999999999</v>
      </c>
      <c r="H90" s="37">
        <f t="shared" si="17"/>
        <v>0</v>
      </c>
      <c r="I90" s="37">
        <f t="shared" si="17"/>
        <v>0</v>
      </c>
      <c r="J90" s="37">
        <f t="shared" si="17"/>
        <v>0</v>
      </c>
      <c r="K90" s="37">
        <f t="shared" si="17"/>
        <v>0</v>
      </c>
      <c r="L90" s="37">
        <f t="shared" si="17"/>
        <v>0</v>
      </c>
      <c r="M90" s="37">
        <f t="shared" si="17"/>
        <v>0</v>
      </c>
      <c r="N90" s="37">
        <f t="shared" si="17"/>
        <v>0</v>
      </c>
      <c r="O90" s="37">
        <f t="shared" si="17"/>
        <v>0</v>
      </c>
      <c r="P90" s="37">
        <f t="shared" si="17"/>
        <v>0</v>
      </c>
      <c r="Q90" s="37">
        <f aca="true" t="shared" si="18" ref="Q90:X91">Q91</f>
        <v>0</v>
      </c>
      <c r="R90" s="37">
        <f t="shared" si="18"/>
        <v>0</v>
      </c>
      <c r="S90" s="37">
        <f t="shared" si="18"/>
        <v>0</v>
      </c>
      <c r="T90" s="37">
        <f t="shared" si="18"/>
        <v>0</v>
      </c>
      <c r="U90" s="37">
        <f t="shared" si="18"/>
        <v>0</v>
      </c>
      <c r="V90" s="37">
        <f t="shared" si="18"/>
        <v>0</v>
      </c>
      <c r="W90" s="37">
        <f t="shared" si="18"/>
        <v>0</v>
      </c>
      <c r="X90" s="76">
        <f>X91</f>
        <v>9539.0701</v>
      </c>
      <c r="Y90" s="68">
        <f>X90/G90*100</f>
        <v>68.61139793886805</v>
      </c>
      <c r="Z90" s="37">
        <f>Z91</f>
        <v>9648.83</v>
      </c>
      <c r="AA90" s="162">
        <f t="shared" si="12"/>
        <v>69.40086484682487</v>
      </c>
    </row>
    <row r="91" spans="1:27" ht="16.5" outlineLevel="4" thickBot="1">
      <c r="A91" s="102" t="s">
        <v>53</v>
      </c>
      <c r="B91" s="103">
        <v>951</v>
      </c>
      <c r="C91" s="104" t="s">
        <v>159</v>
      </c>
      <c r="D91" s="104" t="s">
        <v>10</v>
      </c>
      <c r="E91" s="104" t="s">
        <v>5</v>
      </c>
      <c r="F91" s="104"/>
      <c r="G91" s="40">
        <f>G92+G95</f>
        <v>13903.039999999999</v>
      </c>
      <c r="H91" s="39">
        <f t="shared" si="17"/>
        <v>0</v>
      </c>
      <c r="I91" s="39">
        <f t="shared" si="17"/>
        <v>0</v>
      </c>
      <c r="J91" s="39">
        <f t="shared" si="17"/>
        <v>0</v>
      </c>
      <c r="K91" s="39">
        <f t="shared" si="17"/>
        <v>0</v>
      </c>
      <c r="L91" s="39">
        <f t="shared" si="17"/>
        <v>0</v>
      </c>
      <c r="M91" s="39">
        <f t="shared" si="17"/>
        <v>0</v>
      </c>
      <c r="N91" s="39">
        <f t="shared" si="17"/>
        <v>0</v>
      </c>
      <c r="O91" s="39">
        <f t="shared" si="17"/>
        <v>0</v>
      </c>
      <c r="P91" s="39">
        <f t="shared" si="17"/>
        <v>0</v>
      </c>
      <c r="Q91" s="39">
        <f t="shared" si="18"/>
        <v>0</v>
      </c>
      <c r="R91" s="39">
        <f t="shared" si="18"/>
        <v>0</v>
      </c>
      <c r="S91" s="39">
        <f t="shared" si="18"/>
        <v>0</v>
      </c>
      <c r="T91" s="39">
        <f t="shared" si="18"/>
        <v>0</v>
      </c>
      <c r="U91" s="39">
        <f t="shared" si="18"/>
        <v>0</v>
      </c>
      <c r="V91" s="39">
        <f t="shared" si="18"/>
        <v>0</v>
      </c>
      <c r="W91" s="39">
        <f t="shared" si="18"/>
        <v>0</v>
      </c>
      <c r="X91" s="73">
        <f t="shared" si="18"/>
        <v>9539.0701</v>
      </c>
      <c r="Y91" s="68">
        <f>X91/G91*100</f>
        <v>68.61139793886805</v>
      </c>
      <c r="Z91" s="40">
        <f>Z92+Z95</f>
        <v>9648.83</v>
      </c>
      <c r="AA91" s="162">
        <f t="shared" si="12"/>
        <v>69.40086484682487</v>
      </c>
    </row>
    <row r="92" spans="1:27" ht="32.25" outlineLevel="5" thickBot="1">
      <c r="A92" s="5" t="s">
        <v>210</v>
      </c>
      <c r="B92" s="22">
        <v>951</v>
      </c>
      <c r="C92" s="6" t="s">
        <v>159</v>
      </c>
      <c r="D92" s="6" t="s">
        <v>10</v>
      </c>
      <c r="E92" s="6" t="s">
        <v>207</v>
      </c>
      <c r="F92" s="6"/>
      <c r="G92" s="39">
        <f>G93+G94</f>
        <v>13556.55</v>
      </c>
      <c r="H92" s="2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54"/>
      <c r="X92" s="74">
        <v>9539.0701</v>
      </c>
      <c r="Y92" s="68">
        <f>X92/G92*100</f>
        <v>70.36502723775592</v>
      </c>
      <c r="Z92" s="39">
        <f>Z93+Z94</f>
        <v>9378.02</v>
      </c>
      <c r="AA92" s="162">
        <f t="shared" si="12"/>
        <v>69.17703988109069</v>
      </c>
    </row>
    <row r="93" spans="1:27" ht="16.5" outlineLevel="5" thickBot="1">
      <c r="A93" s="101" t="s">
        <v>211</v>
      </c>
      <c r="B93" s="105">
        <v>951</v>
      </c>
      <c r="C93" s="106" t="s">
        <v>159</v>
      </c>
      <c r="D93" s="106" t="s">
        <v>10</v>
      </c>
      <c r="E93" s="106" t="s">
        <v>208</v>
      </c>
      <c r="F93" s="106"/>
      <c r="G93" s="107">
        <v>13536.55</v>
      </c>
      <c r="H93" s="6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84"/>
      <c r="Y93" s="68"/>
      <c r="Z93" s="107">
        <v>9367.02</v>
      </c>
      <c r="AA93" s="162">
        <f t="shared" si="12"/>
        <v>69.19798619293691</v>
      </c>
    </row>
    <row r="94" spans="1:27" ht="32.25" outlineLevel="5" thickBot="1">
      <c r="A94" s="101" t="s">
        <v>212</v>
      </c>
      <c r="B94" s="105">
        <v>951</v>
      </c>
      <c r="C94" s="106" t="s">
        <v>159</v>
      </c>
      <c r="D94" s="106" t="s">
        <v>10</v>
      </c>
      <c r="E94" s="106" t="s">
        <v>209</v>
      </c>
      <c r="F94" s="106"/>
      <c r="G94" s="107">
        <v>20</v>
      </c>
      <c r="H94" s="65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84"/>
      <c r="Y94" s="68"/>
      <c r="Z94" s="107">
        <v>11</v>
      </c>
      <c r="AA94" s="162">
        <f t="shared" si="12"/>
        <v>55.00000000000001</v>
      </c>
    </row>
    <row r="95" spans="1:27" ht="32.25" outlineLevel="5" thickBot="1">
      <c r="A95" s="5" t="s">
        <v>219</v>
      </c>
      <c r="B95" s="22">
        <v>951</v>
      </c>
      <c r="C95" s="6" t="s">
        <v>159</v>
      </c>
      <c r="D95" s="6" t="s">
        <v>10</v>
      </c>
      <c r="E95" s="6" t="s">
        <v>213</v>
      </c>
      <c r="F95" s="6"/>
      <c r="G95" s="39">
        <f>G96+G97</f>
        <v>346.49</v>
      </c>
      <c r="H95" s="6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84"/>
      <c r="Y95" s="68"/>
      <c r="Z95" s="39">
        <f>Z96+Z97</f>
        <v>270.81</v>
      </c>
      <c r="AA95" s="162">
        <f t="shared" si="12"/>
        <v>78.15809980086004</v>
      </c>
    </row>
    <row r="96" spans="1:27" ht="32.25" outlineLevel="5" thickBot="1">
      <c r="A96" s="101" t="s">
        <v>220</v>
      </c>
      <c r="B96" s="105">
        <v>951</v>
      </c>
      <c r="C96" s="106" t="s">
        <v>159</v>
      </c>
      <c r="D96" s="106" t="s">
        <v>10</v>
      </c>
      <c r="E96" s="106" t="s">
        <v>214</v>
      </c>
      <c r="F96" s="106"/>
      <c r="G96" s="107">
        <v>116.9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4"/>
      <c r="Y96" s="68"/>
      <c r="Z96" s="107">
        <v>98.99</v>
      </c>
      <c r="AA96" s="162">
        <f t="shared" si="12"/>
        <v>84.67921300256629</v>
      </c>
    </row>
    <row r="97" spans="1:27" ht="32.25" outlineLevel="5" thickBot="1">
      <c r="A97" s="101" t="s">
        <v>221</v>
      </c>
      <c r="B97" s="105">
        <v>951</v>
      </c>
      <c r="C97" s="106" t="s">
        <v>159</v>
      </c>
      <c r="D97" s="106" t="s">
        <v>10</v>
      </c>
      <c r="E97" s="106" t="s">
        <v>215</v>
      </c>
      <c r="F97" s="106"/>
      <c r="G97" s="107">
        <v>229.59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4"/>
      <c r="Y97" s="68"/>
      <c r="Z97" s="107">
        <v>171.82</v>
      </c>
      <c r="AA97" s="162">
        <f t="shared" si="12"/>
        <v>74.83775425758962</v>
      </c>
    </row>
    <row r="98" spans="1:27" ht="48" outlineLevel="6" thickBot="1">
      <c r="A98" s="36" t="s">
        <v>92</v>
      </c>
      <c r="B98" s="21">
        <v>951</v>
      </c>
      <c r="C98" s="11" t="s">
        <v>159</v>
      </c>
      <c r="D98" s="11" t="s">
        <v>91</v>
      </c>
      <c r="E98" s="11" t="s">
        <v>5</v>
      </c>
      <c r="F98" s="11"/>
      <c r="G98" s="37">
        <f>G99</f>
        <v>500</v>
      </c>
      <c r="H98" s="37">
        <f aca="true" t="shared" si="19" ref="H98:W98">H99</f>
        <v>0</v>
      </c>
      <c r="I98" s="37">
        <f t="shared" si="19"/>
        <v>0</v>
      </c>
      <c r="J98" s="37">
        <f t="shared" si="19"/>
        <v>0</v>
      </c>
      <c r="K98" s="37">
        <f t="shared" si="19"/>
        <v>0</v>
      </c>
      <c r="L98" s="37">
        <f t="shared" si="19"/>
        <v>0</v>
      </c>
      <c r="M98" s="37">
        <f t="shared" si="19"/>
        <v>0</v>
      </c>
      <c r="N98" s="37">
        <f t="shared" si="19"/>
        <v>0</v>
      </c>
      <c r="O98" s="37">
        <f t="shared" si="19"/>
        <v>0</v>
      </c>
      <c r="P98" s="37">
        <f t="shared" si="19"/>
        <v>0</v>
      </c>
      <c r="Q98" s="37">
        <f t="shared" si="19"/>
        <v>0</v>
      </c>
      <c r="R98" s="37">
        <f t="shared" si="19"/>
        <v>0</v>
      </c>
      <c r="S98" s="37">
        <f t="shared" si="19"/>
        <v>0</v>
      </c>
      <c r="T98" s="37">
        <f t="shared" si="19"/>
        <v>0</v>
      </c>
      <c r="U98" s="37">
        <f t="shared" si="19"/>
        <v>0</v>
      </c>
      <c r="V98" s="37">
        <f t="shared" si="19"/>
        <v>0</v>
      </c>
      <c r="W98" s="37">
        <f t="shared" si="19"/>
        <v>0</v>
      </c>
      <c r="X98" s="76">
        <f>X99</f>
        <v>277.89792</v>
      </c>
      <c r="Y98" s="68">
        <f>X98/G98*100</f>
        <v>55.579584000000004</v>
      </c>
      <c r="Z98" s="37">
        <f>Z99</f>
        <v>180.6</v>
      </c>
      <c r="AA98" s="162">
        <f t="shared" si="12"/>
        <v>36.12</v>
      </c>
    </row>
    <row r="99" spans="1:27" ht="46.5" customHeight="1" outlineLevel="4" thickBot="1">
      <c r="A99" s="102" t="s">
        <v>63</v>
      </c>
      <c r="B99" s="103">
        <v>951</v>
      </c>
      <c r="C99" s="104" t="s">
        <v>159</v>
      </c>
      <c r="D99" s="104" t="s">
        <v>16</v>
      </c>
      <c r="E99" s="104" t="s">
        <v>5</v>
      </c>
      <c r="F99" s="104"/>
      <c r="G99" s="40">
        <f>G100+G102</f>
        <v>500</v>
      </c>
      <c r="H99" s="39">
        <f aca="true" t="shared" si="20" ref="H99:X99">H100</f>
        <v>0</v>
      </c>
      <c r="I99" s="39">
        <f t="shared" si="20"/>
        <v>0</v>
      </c>
      <c r="J99" s="39">
        <f t="shared" si="20"/>
        <v>0</v>
      </c>
      <c r="K99" s="39">
        <f t="shared" si="20"/>
        <v>0</v>
      </c>
      <c r="L99" s="39">
        <f t="shared" si="20"/>
        <v>0</v>
      </c>
      <c r="M99" s="39">
        <f t="shared" si="20"/>
        <v>0</v>
      </c>
      <c r="N99" s="39">
        <f t="shared" si="20"/>
        <v>0</v>
      </c>
      <c r="O99" s="39">
        <f t="shared" si="20"/>
        <v>0</v>
      </c>
      <c r="P99" s="39">
        <f t="shared" si="20"/>
        <v>0</v>
      </c>
      <c r="Q99" s="39">
        <f t="shared" si="20"/>
        <v>0</v>
      </c>
      <c r="R99" s="39">
        <f t="shared" si="20"/>
        <v>0</v>
      </c>
      <c r="S99" s="39">
        <f t="shared" si="20"/>
        <v>0</v>
      </c>
      <c r="T99" s="39">
        <f t="shared" si="20"/>
        <v>0</v>
      </c>
      <c r="U99" s="39">
        <f t="shared" si="20"/>
        <v>0</v>
      </c>
      <c r="V99" s="39">
        <f t="shared" si="20"/>
        <v>0</v>
      </c>
      <c r="W99" s="39">
        <f t="shared" si="20"/>
        <v>0</v>
      </c>
      <c r="X99" s="77">
        <f t="shared" si="20"/>
        <v>277.89792</v>
      </c>
      <c r="Y99" s="68">
        <f>X99/G99*100</f>
        <v>55.579584000000004</v>
      </c>
      <c r="Z99" s="40">
        <f>Z100+Z102</f>
        <v>180.6</v>
      </c>
      <c r="AA99" s="162">
        <f t="shared" si="12"/>
        <v>36.12</v>
      </c>
    </row>
    <row r="100" spans="1:27" ht="32.25" outlineLevel="5" thickBot="1">
      <c r="A100" s="5" t="s">
        <v>219</v>
      </c>
      <c r="B100" s="22">
        <v>951</v>
      </c>
      <c r="C100" s="6" t="s">
        <v>159</v>
      </c>
      <c r="D100" s="6" t="s">
        <v>16</v>
      </c>
      <c r="E100" s="6" t="s">
        <v>213</v>
      </c>
      <c r="F100" s="6"/>
      <c r="G100" s="39">
        <f>G101</f>
        <v>492</v>
      </c>
      <c r="H100" s="2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54"/>
      <c r="X100" s="74">
        <v>277.89792</v>
      </c>
      <c r="Y100" s="68">
        <f>X100/G100*100</f>
        <v>56.48331707317074</v>
      </c>
      <c r="Z100" s="39">
        <f>Z101</f>
        <v>180</v>
      </c>
      <c r="AA100" s="162">
        <f t="shared" si="12"/>
        <v>36.58536585365854</v>
      </c>
    </row>
    <row r="101" spans="1:27" ht="32.25" outlineLevel="5" thickBot="1">
      <c r="A101" s="101" t="s">
        <v>221</v>
      </c>
      <c r="B101" s="105">
        <v>951</v>
      </c>
      <c r="C101" s="106" t="s">
        <v>159</v>
      </c>
      <c r="D101" s="106" t="s">
        <v>16</v>
      </c>
      <c r="E101" s="106" t="s">
        <v>215</v>
      </c>
      <c r="F101" s="106"/>
      <c r="G101" s="107">
        <v>492</v>
      </c>
      <c r="H101" s="6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84"/>
      <c r="Y101" s="68"/>
      <c r="Z101" s="107">
        <v>180</v>
      </c>
      <c r="AA101" s="162">
        <f t="shared" si="12"/>
        <v>36.58536585365854</v>
      </c>
    </row>
    <row r="102" spans="1:27" ht="16.5" outlineLevel="5" thickBot="1">
      <c r="A102" s="5" t="s">
        <v>222</v>
      </c>
      <c r="B102" s="22">
        <v>951</v>
      </c>
      <c r="C102" s="6" t="s">
        <v>159</v>
      </c>
      <c r="D102" s="6" t="s">
        <v>16</v>
      </c>
      <c r="E102" s="6" t="s">
        <v>216</v>
      </c>
      <c r="F102" s="6"/>
      <c r="G102" s="39">
        <f>G103</f>
        <v>8</v>
      </c>
      <c r="H102" s="6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84"/>
      <c r="Y102" s="68"/>
      <c r="Z102" s="39">
        <f>Z103</f>
        <v>0.6</v>
      </c>
      <c r="AA102" s="162">
        <f t="shared" si="12"/>
        <v>7.5</v>
      </c>
    </row>
    <row r="103" spans="1:27" ht="16.5" outlineLevel="5" thickBot="1">
      <c r="A103" s="101" t="s">
        <v>224</v>
      </c>
      <c r="B103" s="105">
        <v>951</v>
      </c>
      <c r="C103" s="106" t="s">
        <v>159</v>
      </c>
      <c r="D103" s="106" t="s">
        <v>16</v>
      </c>
      <c r="E103" s="106" t="s">
        <v>218</v>
      </c>
      <c r="F103" s="106"/>
      <c r="G103" s="107">
        <v>8</v>
      </c>
      <c r="H103" s="6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84"/>
      <c r="Y103" s="68"/>
      <c r="Z103" s="107">
        <v>0.6</v>
      </c>
      <c r="AA103" s="162">
        <f t="shared" si="12"/>
        <v>7.5</v>
      </c>
    </row>
    <row r="104" spans="1:27" ht="32.25" customHeight="1" outlineLevel="6" thickBot="1">
      <c r="A104" s="36" t="s">
        <v>94</v>
      </c>
      <c r="B104" s="21">
        <v>951</v>
      </c>
      <c r="C104" s="11" t="s">
        <v>159</v>
      </c>
      <c r="D104" s="11" t="s">
        <v>93</v>
      </c>
      <c r="E104" s="11" t="s">
        <v>5</v>
      </c>
      <c r="F104" s="11"/>
      <c r="G104" s="37">
        <f>G105</f>
        <v>0</v>
      </c>
      <c r="H104" s="37" t="e">
        <f>#REF!+H105</f>
        <v>#REF!</v>
      </c>
      <c r="I104" s="37" t="e">
        <f>#REF!+I105</f>
        <v>#REF!</v>
      </c>
      <c r="J104" s="37" t="e">
        <f>#REF!+J105</f>
        <v>#REF!</v>
      </c>
      <c r="K104" s="37" t="e">
        <f>#REF!+K105</f>
        <v>#REF!</v>
      </c>
      <c r="L104" s="37" t="e">
        <f>#REF!+L105</f>
        <v>#REF!</v>
      </c>
      <c r="M104" s="37" t="e">
        <f>#REF!+M105</f>
        <v>#REF!</v>
      </c>
      <c r="N104" s="37" t="e">
        <f>#REF!+N105</f>
        <v>#REF!</v>
      </c>
      <c r="O104" s="37" t="e">
        <f>#REF!+O105</f>
        <v>#REF!</v>
      </c>
      <c r="P104" s="37" t="e">
        <f>#REF!+P105</f>
        <v>#REF!</v>
      </c>
      <c r="Q104" s="37" t="e">
        <f>#REF!+Q105</f>
        <v>#REF!</v>
      </c>
      <c r="R104" s="37" t="e">
        <f>#REF!+R105</f>
        <v>#REF!</v>
      </c>
      <c r="S104" s="37" t="e">
        <f>#REF!+S105</f>
        <v>#REF!</v>
      </c>
      <c r="T104" s="37" t="e">
        <f>#REF!+T105</f>
        <v>#REF!</v>
      </c>
      <c r="U104" s="37" t="e">
        <f>#REF!+U105</f>
        <v>#REF!</v>
      </c>
      <c r="V104" s="37" t="e">
        <f>#REF!+V105</f>
        <v>#REF!</v>
      </c>
      <c r="W104" s="37" t="e">
        <f>#REF!+W105</f>
        <v>#REF!</v>
      </c>
      <c r="X104" s="79" t="e">
        <f>#REF!+X105</f>
        <v>#REF!</v>
      </c>
      <c r="Y104" s="68" t="e">
        <f aca="true" t="shared" si="21" ref="Y104:Y109">X104/G104*100</f>
        <v>#REF!</v>
      </c>
      <c r="Z104" s="37">
        <f>Z105</f>
        <v>0</v>
      </c>
      <c r="AA104" s="162">
        <v>0</v>
      </c>
    </row>
    <row r="105" spans="1:27" ht="15.75" customHeight="1" outlineLevel="4" thickBot="1">
      <c r="A105" s="102" t="s">
        <v>64</v>
      </c>
      <c r="B105" s="103">
        <v>951</v>
      </c>
      <c r="C105" s="104" t="s">
        <v>159</v>
      </c>
      <c r="D105" s="104" t="s">
        <v>17</v>
      </c>
      <c r="E105" s="104" t="s">
        <v>5</v>
      </c>
      <c r="F105" s="104"/>
      <c r="G105" s="40">
        <f>G106</f>
        <v>0</v>
      </c>
      <c r="H105" s="39">
        <f aca="true" t="shared" si="22" ref="H105:W105">H106</f>
        <v>0</v>
      </c>
      <c r="I105" s="39">
        <f t="shared" si="22"/>
        <v>0</v>
      </c>
      <c r="J105" s="39">
        <f t="shared" si="22"/>
        <v>0</v>
      </c>
      <c r="K105" s="39">
        <f t="shared" si="22"/>
        <v>0</v>
      </c>
      <c r="L105" s="39">
        <f t="shared" si="22"/>
        <v>0</v>
      </c>
      <c r="M105" s="39">
        <f t="shared" si="22"/>
        <v>0</v>
      </c>
      <c r="N105" s="39">
        <f t="shared" si="22"/>
        <v>0</v>
      </c>
      <c r="O105" s="39">
        <f t="shared" si="22"/>
        <v>0</v>
      </c>
      <c r="P105" s="39">
        <f t="shared" si="22"/>
        <v>0</v>
      </c>
      <c r="Q105" s="39">
        <f t="shared" si="22"/>
        <v>0</v>
      </c>
      <c r="R105" s="39">
        <f t="shared" si="22"/>
        <v>0</v>
      </c>
      <c r="S105" s="39">
        <f t="shared" si="22"/>
        <v>0</v>
      </c>
      <c r="T105" s="39">
        <f t="shared" si="22"/>
        <v>0</v>
      </c>
      <c r="U105" s="39">
        <f t="shared" si="22"/>
        <v>0</v>
      </c>
      <c r="V105" s="39">
        <f t="shared" si="22"/>
        <v>0</v>
      </c>
      <c r="W105" s="39">
        <f t="shared" si="22"/>
        <v>0</v>
      </c>
      <c r="X105" s="73">
        <f>X106</f>
        <v>1067.9833</v>
      </c>
      <c r="Y105" s="68" t="e">
        <f t="shared" si="21"/>
        <v>#DIV/0!</v>
      </c>
      <c r="Z105" s="40">
        <f>Z106</f>
        <v>0</v>
      </c>
      <c r="AA105" s="162">
        <v>0</v>
      </c>
    </row>
    <row r="106" spans="1:27" ht="16.5" outlineLevel="5" thickBot="1">
      <c r="A106" s="38" t="s">
        <v>231</v>
      </c>
      <c r="B106" s="22">
        <v>951</v>
      </c>
      <c r="C106" s="6" t="s">
        <v>159</v>
      </c>
      <c r="D106" s="6" t="s">
        <v>17</v>
      </c>
      <c r="E106" s="6" t="s">
        <v>232</v>
      </c>
      <c r="F106" s="6"/>
      <c r="G106" s="39">
        <v>0</v>
      </c>
      <c r="H106" s="2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54"/>
      <c r="X106" s="74">
        <v>1067.9833</v>
      </c>
      <c r="Y106" s="68" t="e">
        <f t="shared" si="21"/>
        <v>#DIV/0!</v>
      </c>
      <c r="Z106" s="39">
        <v>0</v>
      </c>
      <c r="AA106" s="162">
        <v>0</v>
      </c>
    </row>
    <row r="107" spans="1:27" ht="32.25" outlineLevel="6" thickBot="1">
      <c r="A107" s="36" t="s">
        <v>128</v>
      </c>
      <c r="B107" s="21">
        <v>951</v>
      </c>
      <c r="C107" s="11" t="s">
        <v>159</v>
      </c>
      <c r="D107" s="11" t="s">
        <v>126</v>
      </c>
      <c r="E107" s="11" t="s">
        <v>5</v>
      </c>
      <c r="F107" s="11"/>
      <c r="G107" s="37">
        <f>G108</f>
        <v>21677</v>
      </c>
      <c r="H107" s="37">
        <f aca="true" t="shared" si="23" ref="H107:X108">H108</f>
        <v>0</v>
      </c>
      <c r="I107" s="37">
        <f t="shared" si="23"/>
        <v>0</v>
      </c>
      <c r="J107" s="37">
        <f t="shared" si="23"/>
        <v>0</v>
      </c>
      <c r="K107" s="37">
        <f t="shared" si="23"/>
        <v>0</v>
      </c>
      <c r="L107" s="37">
        <f t="shared" si="23"/>
        <v>0</v>
      </c>
      <c r="M107" s="37">
        <f t="shared" si="23"/>
        <v>0</v>
      </c>
      <c r="N107" s="37">
        <f t="shared" si="23"/>
        <v>0</v>
      </c>
      <c r="O107" s="37">
        <f t="shared" si="23"/>
        <v>0</v>
      </c>
      <c r="P107" s="37">
        <f t="shared" si="23"/>
        <v>0</v>
      </c>
      <c r="Q107" s="37">
        <f t="shared" si="23"/>
        <v>0</v>
      </c>
      <c r="R107" s="37">
        <f t="shared" si="23"/>
        <v>0</v>
      </c>
      <c r="S107" s="37">
        <f t="shared" si="23"/>
        <v>0</v>
      </c>
      <c r="T107" s="37">
        <f t="shared" si="23"/>
        <v>0</v>
      </c>
      <c r="U107" s="37">
        <f t="shared" si="23"/>
        <v>0</v>
      </c>
      <c r="V107" s="37">
        <f t="shared" si="23"/>
        <v>0</v>
      </c>
      <c r="W107" s="37">
        <f t="shared" si="23"/>
        <v>0</v>
      </c>
      <c r="X107" s="76">
        <f>X108</f>
        <v>16240.50148</v>
      </c>
      <c r="Y107" s="68">
        <f t="shared" si="21"/>
        <v>74.92042939521151</v>
      </c>
      <c r="Z107" s="37">
        <f>Z108</f>
        <v>13620.33</v>
      </c>
      <c r="AA107" s="162">
        <f t="shared" si="12"/>
        <v>62.83309498546848</v>
      </c>
    </row>
    <row r="108" spans="1:27" ht="32.25" outlineLevel="6" thickBot="1">
      <c r="A108" s="102" t="s">
        <v>81</v>
      </c>
      <c r="B108" s="103">
        <v>951</v>
      </c>
      <c r="C108" s="104" t="s">
        <v>159</v>
      </c>
      <c r="D108" s="104" t="s">
        <v>127</v>
      </c>
      <c r="E108" s="104" t="s">
        <v>5</v>
      </c>
      <c r="F108" s="104"/>
      <c r="G108" s="40">
        <f>G109+G112+G115</f>
        <v>21677</v>
      </c>
      <c r="H108" s="40">
        <f t="shared" si="23"/>
        <v>0</v>
      </c>
      <c r="I108" s="40">
        <f t="shared" si="23"/>
        <v>0</v>
      </c>
      <c r="J108" s="40">
        <f t="shared" si="23"/>
        <v>0</v>
      </c>
      <c r="K108" s="40">
        <f t="shared" si="23"/>
        <v>0</v>
      </c>
      <c r="L108" s="40">
        <f t="shared" si="23"/>
        <v>0</v>
      </c>
      <c r="M108" s="40">
        <f t="shared" si="23"/>
        <v>0</v>
      </c>
      <c r="N108" s="40">
        <f t="shared" si="23"/>
        <v>0</v>
      </c>
      <c r="O108" s="40">
        <f t="shared" si="23"/>
        <v>0</v>
      </c>
      <c r="P108" s="40">
        <f t="shared" si="23"/>
        <v>0</v>
      </c>
      <c r="Q108" s="40">
        <f t="shared" si="23"/>
        <v>0</v>
      </c>
      <c r="R108" s="40">
        <f t="shared" si="23"/>
        <v>0</v>
      </c>
      <c r="S108" s="40">
        <f t="shared" si="23"/>
        <v>0</v>
      </c>
      <c r="T108" s="40">
        <f t="shared" si="23"/>
        <v>0</v>
      </c>
      <c r="U108" s="40">
        <f t="shared" si="23"/>
        <v>0</v>
      </c>
      <c r="V108" s="40">
        <f t="shared" si="23"/>
        <v>0</v>
      </c>
      <c r="W108" s="40">
        <f t="shared" si="23"/>
        <v>0</v>
      </c>
      <c r="X108" s="80">
        <f t="shared" si="23"/>
        <v>16240.50148</v>
      </c>
      <c r="Y108" s="68">
        <f t="shared" si="21"/>
        <v>74.92042939521151</v>
      </c>
      <c r="Z108" s="40">
        <f>Z109+Z112+Z115</f>
        <v>13620.33</v>
      </c>
      <c r="AA108" s="162">
        <f t="shared" si="12"/>
        <v>62.83309498546848</v>
      </c>
    </row>
    <row r="109" spans="1:27" ht="32.25" outlineLevel="6" thickBot="1">
      <c r="A109" s="5" t="s">
        <v>234</v>
      </c>
      <c r="B109" s="22">
        <v>951</v>
      </c>
      <c r="C109" s="6" t="s">
        <v>159</v>
      </c>
      <c r="D109" s="6" t="s">
        <v>127</v>
      </c>
      <c r="E109" s="6" t="s">
        <v>233</v>
      </c>
      <c r="F109" s="6"/>
      <c r="G109" s="39">
        <f>G110+G111</f>
        <v>9468</v>
      </c>
      <c r="H109" s="3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55"/>
      <c r="X109" s="74">
        <v>16240.50148</v>
      </c>
      <c r="Y109" s="68">
        <f t="shared" si="21"/>
        <v>171.53043388255176</v>
      </c>
      <c r="Z109" s="39">
        <f>Z110+Z111</f>
        <v>5971.2699999999995</v>
      </c>
      <c r="AA109" s="162">
        <f t="shared" si="12"/>
        <v>63.06791297000422</v>
      </c>
    </row>
    <row r="110" spans="1:27" ht="16.5" outlineLevel="6" thickBot="1">
      <c r="A110" s="101" t="s">
        <v>211</v>
      </c>
      <c r="B110" s="105">
        <v>951</v>
      </c>
      <c r="C110" s="106" t="s">
        <v>159</v>
      </c>
      <c r="D110" s="106" t="s">
        <v>127</v>
      </c>
      <c r="E110" s="106" t="s">
        <v>235</v>
      </c>
      <c r="F110" s="106"/>
      <c r="G110" s="107">
        <v>9417</v>
      </c>
      <c r="H110" s="99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84"/>
      <c r="Y110" s="68"/>
      <c r="Z110" s="107">
        <v>5956.87</v>
      </c>
      <c r="AA110" s="162">
        <f t="shared" si="12"/>
        <v>63.25655729000743</v>
      </c>
    </row>
    <row r="111" spans="1:27" ht="32.25" outlineLevel="6" thickBot="1">
      <c r="A111" s="101" t="s">
        <v>212</v>
      </c>
      <c r="B111" s="105">
        <v>951</v>
      </c>
      <c r="C111" s="106" t="s">
        <v>159</v>
      </c>
      <c r="D111" s="106" t="s">
        <v>127</v>
      </c>
      <c r="E111" s="106" t="s">
        <v>236</v>
      </c>
      <c r="F111" s="106"/>
      <c r="G111" s="107">
        <v>51</v>
      </c>
      <c r="H111" s="99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84"/>
      <c r="Y111" s="68"/>
      <c r="Z111" s="107">
        <v>14.4</v>
      </c>
      <c r="AA111" s="162">
        <f t="shared" si="12"/>
        <v>28.235294117647058</v>
      </c>
    </row>
    <row r="112" spans="1:27" ht="32.25" outlineLevel="6" thickBot="1">
      <c r="A112" s="5" t="s">
        <v>219</v>
      </c>
      <c r="B112" s="22">
        <v>951</v>
      </c>
      <c r="C112" s="6" t="s">
        <v>159</v>
      </c>
      <c r="D112" s="6" t="s">
        <v>127</v>
      </c>
      <c r="E112" s="6" t="s">
        <v>213</v>
      </c>
      <c r="F112" s="6"/>
      <c r="G112" s="39">
        <f>G113+G114</f>
        <v>11946</v>
      </c>
      <c r="H112" s="99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84"/>
      <c r="Y112" s="68"/>
      <c r="Z112" s="39">
        <f>Z113+Z114</f>
        <v>7527.66</v>
      </c>
      <c r="AA112" s="162">
        <f t="shared" si="12"/>
        <v>63.01406328478152</v>
      </c>
    </row>
    <row r="113" spans="1:27" ht="32.25" outlineLevel="6" thickBot="1">
      <c r="A113" s="101" t="s">
        <v>220</v>
      </c>
      <c r="B113" s="105">
        <v>951</v>
      </c>
      <c r="C113" s="106" t="s">
        <v>159</v>
      </c>
      <c r="D113" s="106" t="s">
        <v>127</v>
      </c>
      <c r="E113" s="106" t="s">
        <v>214</v>
      </c>
      <c r="F113" s="106"/>
      <c r="G113" s="107">
        <v>3262</v>
      </c>
      <c r="H113" s="99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4"/>
      <c r="Y113" s="68"/>
      <c r="Z113" s="107">
        <v>2297.72</v>
      </c>
      <c r="AA113" s="162">
        <f t="shared" si="12"/>
        <v>70.43899448191293</v>
      </c>
    </row>
    <row r="114" spans="1:27" ht="32.25" outlineLevel="6" thickBot="1">
      <c r="A114" s="101" t="s">
        <v>221</v>
      </c>
      <c r="B114" s="105">
        <v>951</v>
      </c>
      <c r="C114" s="106" t="s">
        <v>159</v>
      </c>
      <c r="D114" s="106" t="s">
        <v>127</v>
      </c>
      <c r="E114" s="106" t="s">
        <v>215</v>
      </c>
      <c r="F114" s="106"/>
      <c r="G114" s="107">
        <v>8684</v>
      </c>
      <c r="H114" s="99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4"/>
      <c r="Y114" s="68"/>
      <c r="Z114" s="107">
        <v>5229.94</v>
      </c>
      <c r="AA114" s="162">
        <f t="shared" si="12"/>
        <v>60.22501151543067</v>
      </c>
    </row>
    <row r="115" spans="1:27" ht="16.5" outlineLevel="6" thickBot="1">
      <c r="A115" s="5" t="s">
        <v>222</v>
      </c>
      <c r="B115" s="22">
        <v>951</v>
      </c>
      <c r="C115" s="6" t="s">
        <v>159</v>
      </c>
      <c r="D115" s="6" t="s">
        <v>127</v>
      </c>
      <c r="E115" s="6" t="s">
        <v>216</v>
      </c>
      <c r="F115" s="6"/>
      <c r="G115" s="39">
        <f>G116+G117</f>
        <v>263</v>
      </c>
      <c r="H115" s="99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4"/>
      <c r="Y115" s="68"/>
      <c r="Z115" s="39">
        <f>Z116+Z117</f>
        <v>121.39999999999999</v>
      </c>
      <c r="AA115" s="162">
        <f t="shared" si="12"/>
        <v>46.159695817490494</v>
      </c>
    </row>
    <row r="116" spans="1:27" ht="32.25" outlineLevel="6" thickBot="1">
      <c r="A116" s="101" t="s">
        <v>223</v>
      </c>
      <c r="B116" s="105">
        <v>951</v>
      </c>
      <c r="C116" s="106" t="s">
        <v>159</v>
      </c>
      <c r="D116" s="106" t="s">
        <v>127</v>
      </c>
      <c r="E116" s="106" t="s">
        <v>217</v>
      </c>
      <c r="F116" s="106"/>
      <c r="G116" s="107">
        <v>226</v>
      </c>
      <c r="H116" s="99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4"/>
      <c r="Y116" s="68"/>
      <c r="Z116" s="107">
        <v>113.77</v>
      </c>
      <c r="AA116" s="162">
        <f t="shared" si="12"/>
        <v>50.34070796460177</v>
      </c>
    </row>
    <row r="117" spans="1:27" ht="16.5" outlineLevel="6" thickBot="1">
      <c r="A117" s="101" t="s">
        <v>224</v>
      </c>
      <c r="B117" s="105">
        <v>951</v>
      </c>
      <c r="C117" s="106" t="s">
        <v>159</v>
      </c>
      <c r="D117" s="106" t="s">
        <v>127</v>
      </c>
      <c r="E117" s="106" t="s">
        <v>218</v>
      </c>
      <c r="F117" s="106"/>
      <c r="G117" s="107">
        <v>37</v>
      </c>
      <c r="H117" s="99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4"/>
      <c r="Y117" s="68"/>
      <c r="Z117" s="107">
        <v>7.63</v>
      </c>
      <c r="AA117" s="162">
        <f t="shared" si="12"/>
        <v>20.62162162162162</v>
      </c>
    </row>
    <row r="118" spans="1:27" ht="16.5" outlineLevel="6" thickBot="1">
      <c r="A118" s="36" t="s">
        <v>71</v>
      </c>
      <c r="B118" s="21">
        <v>951</v>
      </c>
      <c r="C118" s="11" t="s">
        <v>159</v>
      </c>
      <c r="D118" s="11" t="s">
        <v>24</v>
      </c>
      <c r="E118" s="11" t="s">
        <v>5</v>
      </c>
      <c r="F118" s="11"/>
      <c r="G118" s="37">
        <f>G119+G122+G125</f>
        <v>580</v>
      </c>
      <c r="H118" s="99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4"/>
      <c r="Y118" s="68"/>
      <c r="Z118" s="37">
        <f>Z119+Z122+Z125</f>
        <v>252.86</v>
      </c>
      <c r="AA118" s="162">
        <f t="shared" si="12"/>
        <v>43.59655172413793</v>
      </c>
    </row>
    <row r="119" spans="1:27" ht="32.25" outlineLevel="6" thickBot="1">
      <c r="A119" s="108" t="s">
        <v>239</v>
      </c>
      <c r="B119" s="103">
        <v>951</v>
      </c>
      <c r="C119" s="104" t="s">
        <v>159</v>
      </c>
      <c r="D119" s="104" t="s">
        <v>237</v>
      </c>
      <c r="E119" s="104" t="s">
        <v>5</v>
      </c>
      <c r="F119" s="104"/>
      <c r="G119" s="40">
        <f>G120</f>
        <v>329</v>
      </c>
      <c r="H119" s="99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4"/>
      <c r="Y119" s="68"/>
      <c r="Z119" s="40">
        <f>Z120</f>
        <v>141.84</v>
      </c>
      <c r="AA119" s="162">
        <f t="shared" si="12"/>
        <v>43.11246200607903</v>
      </c>
    </row>
    <row r="120" spans="1:27" ht="32.25" outlineLevel="6" thickBot="1">
      <c r="A120" s="5" t="s">
        <v>219</v>
      </c>
      <c r="B120" s="22">
        <v>951</v>
      </c>
      <c r="C120" s="6" t="s">
        <v>159</v>
      </c>
      <c r="D120" s="6" t="s">
        <v>237</v>
      </c>
      <c r="E120" s="6" t="s">
        <v>213</v>
      </c>
      <c r="F120" s="6"/>
      <c r="G120" s="39">
        <f>G121</f>
        <v>329</v>
      </c>
      <c r="H120" s="99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4"/>
      <c r="Y120" s="68"/>
      <c r="Z120" s="39">
        <f>Z121</f>
        <v>141.84</v>
      </c>
      <c r="AA120" s="162">
        <f t="shared" si="12"/>
        <v>43.11246200607903</v>
      </c>
    </row>
    <row r="121" spans="1:27" ht="32.25" outlineLevel="6" thickBot="1">
      <c r="A121" s="101" t="s">
        <v>221</v>
      </c>
      <c r="B121" s="105">
        <v>951</v>
      </c>
      <c r="C121" s="106" t="s">
        <v>159</v>
      </c>
      <c r="D121" s="106" t="s">
        <v>237</v>
      </c>
      <c r="E121" s="106" t="s">
        <v>215</v>
      </c>
      <c r="F121" s="106"/>
      <c r="G121" s="107">
        <v>329</v>
      </c>
      <c r="H121" s="99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4"/>
      <c r="Y121" s="68"/>
      <c r="Z121" s="107">
        <v>141.84</v>
      </c>
      <c r="AA121" s="162">
        <f t="shared" si="12"/>
        <v>43.11246200607903</v>
      </c>
    </row>
    <row r="122" spans="1:27" ht="32.25" outlineLevel="6" thickBot="1">
      <c r="A122" s="108" t="s">
        <v>240</v>
      </c>
      <c r="B122" s="103">
        <v>951</v>
      </c>
      <c r="C122" s="104" t="s">
        <v>159</v>
      </c>
      <c r="D122" s="104" t="s">
        <v>238</v>
      </c>
      <c r="E122" s="104" t="s">
        <v>5</v>
      </c>
      <c r="F122" s="104"/>
      <c r="G122" s="40">
        <f>G123</f>
        <v>200</v>
      </c>
      <c r="H122" s="99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4"/>
      <c r="Y122" s="68"/>
      <c r="Z122" s="40">
        <f>Z123</f>
        <v>111.02</v>
      </c>
      <c r="AA122" s="162">
        <f t="shared" si="12"/>
        <v>55.50999999999999</v>
      </c>
    </row>
    <row r="123" spans="1:27" ht="32.25" outlineLevel="6" thickBot="1">
      <c r="A123" s="5" t="s">
        <v>219</v>
      </c>
      <c r="B123" s="22">
        <v>951</v>
      </c>
      <c r="C123" s="6" t="s">
        <v>159</v>
      </c>
      <c r="D123" s="6" t="s">
        <v>238</v>
      </c>
      <c r="E123" s="6" t="s">
        <v>213</v>
      </c>
      <c r="F123" s="6"/>
      <c r="G123" s="39">
        <f>G124</f>
        <v>200</v>
      </c>
      <c r="H123" s="99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4"/>
      <c r="Y123" s="68"/>
      <c r="Z123" s="39">
        <f>Z124</f>
        <v>111.02</v>
      </c>
      <c r="AA123" s="162">
        <f t="shared" si="12"/>
        <v>55.50999999999999</v>
      </c>
    </row>
    <row r="124" spans="1:27" ht="32.25" outlineLevel="6" thickBot="1">
      <c r="A124" s="101" t="s">
        <v>221</v>
      </c>
      <c r="B124" s="105">
        <v>951</v>
      </c>
      <c r="C124" s="106" t="s">
        <v>159</v>
      </c>
      <c r="D124" s="106" t="s">
        <v>238</v>
      </c>
      <c r="E124" s="106" t="s">
        <v>215</v>
      </c>
      <c r="F124" s="106"/>
      <c r="G124" s="107">
        <v>200</v>
      </c>
      <c r="H124" s="99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4"/>
      <c r="Y124" s="68"/>
      <c r="Z124" s="107">
        <v>111.02</v>
      </c>
      <c r="AA124" s="162">
        <f t="shared" si="12"/>
        <v>55.50999999999999</v>
      </c>
    </row>
    <row r="125" spans="1:27" ht="32.25" outlineLevel="6" thickBot="1">
      <c r="A125" s="158" t="s">
        <v>315</v>
      </c>
      <c r="B125" s="103">
        <v>951</v>
      </c>
      <c r="C125" s="104" t="s">
        <v>159</v>
      </c>
      <c r="D125" s="104" t="s">
        <v>317</v>
      </c>
      <c r="E125" s="104" t="s">
        <v>5</v>
      </c>
      <c r="F125" s="104"/>
      <c r="G125" s="16">
        <f>G126</f>
        <v>51</v>
      </c>
      <c r="H125" s="99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4"/>
      <c r="Y125" s="68"/>
      <c r="Z125" s="16">
        <f>Z126</f>
        <v>0</v>
      </c>
      <c r="AA125" s="162">
        <f t="shared" si="12"/>
        <v>0</v>
      </c>
    </row>
    <row r="126" spans="1:27" ht="32.25" outlineLevel="6" thickBot="1">
      <c r="A126" s="5" t="s">
        <v>219</v>
      </c>
      <c r="B126" s="22">
        <v>951</v>
      </c>
      <c r="C126" s="6" t="s">
        <v>159</v>
      </c>
      <c r="D126" s="6" t="s">
        <v>317</v>
      </c>
      <c r="E126" s="6" t="s">
        <v>213</v>
      </c>
      <c r="F126" s="6"/>
      <c r="G126" s="7">
        <f>G127</f>
        <v>51</v>
      </c>
      <c r="H126" s="99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4"/>
      <c r="Y126" s="68"/>
      <c r="Z126" s="7">
        <f>Z127</f>
        <v>0</v>
      </c>
      <c r="AA126" s="162">
        <f t="shared" si="12"/>
        <v>0</v>
      </c>
    </row>
    <row r="127" spans="1:27" ht="32.25" outlineLevel="6" thickBot="1">
      <c r="A127" s="101" t="s">
        <v>221</v>
      </c>
      <c r="B127" s="105">
        <v>951</v>
      </c>
      <c r="C127" s="106" t="s">
        <v>159</v>
      </c>
      <c r="D127" s="106" t="s">
        <v>317</v>
      </c>
      <c r="E127" s="106" t="s">
        <v>215</v>
      </c>
      <c r="F127" s="106"/>
      <c r="G127" s="113">
        <v>51</v>
      </c>
      <c r="H127" s="99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4"/>
      <c r="Y127" s="68"/>
      <c r="Z127" s="113">
        <v>0</v>
      </c>
      <c r="AA127" s="162">
        <f t="shared" si="12"/>
        <v>0</v>
      </c>
    </row>
    <row r="128" spans="1:27" ht="32.25" outlineLevel="6" thickBot="1">
      <c r="A128" s="36" t="s">
        <v>132</v>
      </c>
      <c r="B128" s="21">
        <v>951</v>
      </c>
      <c r="C128" s="11" t="s">
        <v>159</v>
      </c>
      <c r="D128" s="11" t="s">
        <v>130</v>
      </c>
      <c r="E128" s="11" t="s">
        <v>5</v>
      </c>
      <c r="F128" s="11"/>
      <c r="G128" s="37">
        <f>G129+G132</f>
        <v>774.1300000000001</v>
      </c>
      <c r="H128" s="37">
        <f aca="true" t="shared" si="24" ref="H128:W128">H129</f>
        <v>0</v>
      </c>
      <c r="I128" s="37">
        <f t="shared" si="24"/>
        <v>0</v>
      </c>
      <c r="J128" s="37">
        <f t="shared" si="24"/>
        <v>0</v>
      </c>
      <c r="K128" s="37">
        <f t="shared" si="24"/>
        <v>0</v>
      </c>
      <c r="L128" s="37">
        <f t="shared" si="24"/>
        <v>0</v>
      </c>
      <c r="M128" s="37">
        <f t="shared" si="24"/>
        <v>0</v>
      </c>
      <c r="N128" s="37">
        <f t="shared" si="24"/>
        <v>0</v>
      </c>
      <c r="O128" s="37">
        <f t="shared" si="24"/>
        <v>0</v>
      </c>
      <c r="P128" s="37">
        <f t="shared" si="24"/>
        <v>0</v>
      </c>
      <c r="Q128" s="37">
        <f t="shared" si="24"/>
        <v>0</v>
      </c>
      <c r="R128" s="37">
        <f t="shared" si="24"/>
        <v>0</v>
      </c>
      <c r="S128" s="37">
        <f t="shared" si="24"/>
        <v>0</v>
      </c>
      <c r="T128" s="37">
        <f t="shared" si="24"/>
        <v>0</v>
      </c>
      <c r="U128" s="37">
        <f t="shared" si="24"/>
        <v>0</v>
      </c>
      <c r="V128" s="37">
        <f t="shared" si="24"/>
        <v>0</v>
      </c>
      <c r="W128" s="37">
        <f t="shared" si="24"/>
        <v>0</v>
      </c>
      <c r="X128" s="76">
        <f>X129</f>
        <v>332.248</v>
      </c>
      <c r="Y128" s="68">
        <f>X128/G128*100</f>
        <v>42.918889592187355</v>
      </c>
      <c r="Z128" s="37">
        <f>Z129+Z132</f>
        <v>402.39</v>
      </c>
      <c r="AA128" s="162">
        <f t="shared" si="12"/>
        <v>51.979641662253094</v>
      </c>
    </row>
    <row r="129" spans="1:27" ht="32.25" outlineLevel="6" thickBot="1">
      <c r="A129" s="5" t="s">
        <v>210</v>
      </c>
      <c r="B129" s="22">
        <v>951</v>
      </c>
      <c r="C129" s="6" t="s">
        <v>159</v>
      </c>
      <c r="D129" s="6" t="s">
        <v>130</v>
      </c>
      <c r="E129" s="6" t="s">
        <v>207</v>
      </c>
      <c r="F129" s="6"/>
      <c r="G129" s="39">
        <f>G130+G131</f>
        <v>559.1500000000001</v>
      </c>
      <c r="H129" s="30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55"/>
      <c r="X129" s="74">
        <v>332.248</v>
      </c>
      <c r="Y129" s="68">
        <f>X129/G129*100</f>
        <v>59.42019136188858</v>
      </c>
      <c r="Z129" s="39">
        <f>Z130+Z131</f>
        <v>305.03</v>
      </c>
      <c r="AA129" s="162">
        <f t="shared" si="12"/>
        <v>54.552445676473205</v>
      </c>
    </row>
    <row r="130" spans="1:27" ht="16.5" outlineLevel="6" thickBot="1">
      <c r="A130" s="101" t="s">
        <v>211</v>
      </c>
      <c r="B130" s="105">
        <v>951</v>
      </c>
      <c r="C130" s="106" t="s">
        <v>159</v>
      </c>
      <c r="D130" s="106" t="s">
        <v>130</v>
      </c>
      <c r="E130" s="106" t="s">
        <v>208</v>
      </c>
      <c r="F130" s="106"/>
      <c r="G130" s="107">
        <v>557.95</v>
      </c>
      <c r="H130" s="99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4"/>
      <c r="Y130" s="68"/>
      <c r="Z130" s="107">
        <v>305.03</v>
      </c>
      <c r="AA130" s="162">
        <f t="shared" si="12"/>
        <v>54.66977327717536</v>
      </c>
    </row>
    <row r="131" spans="1:27" ht="32.25" outlineLevel="6" thickBot="1">
      <c r="A131" s="101" t="s">
        <v>212</v>
      </c>
      <c r="B131" s="105">
        <v>951</v>
      </c>
      <c r="C131" s="106" t="s">
        <v>159</v>
      </c>
      <c r="D131" s="106" t="s">
        <v>130</v>
      </c>
      <c r="E131" s="106" t="s">
        <v>209</v>
      </c>
      <c r="F131" s="106"/>
      <c r="G131" s="107">
        <v>1.2</v>
      </c>
      <c r="H131" s="99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84"/>
      <c r="Y131" s="68"/>
      <c r="Z131" s="107">
        <v>0</v>
      </c>
      <c r="AA131" s="162">
        <f t="shared" si="12"/>
        <v>0</v>
      </c>
    </row>
    <row r="132" spans="1:27" ht="32.25" outlineLevel="6" thickBot="1">
      <c r="A132" s="5" t="s">
        <v>219</v>
      </c>
      <c r="B132" s="22">
        <v>951</v>
      </c>
      <c r="C132" s="6" t="s">
        <v>159</v>
      </c>
      <c r="D132" s="6" t="s">
        <v>130</v>
      </c>
      <c r="E132" s="6" t="s">
        <v>213</v>
      </c>
      <c r="F132" s="6"/>
      <c r="G132" s="39">
        <f>G133+G134</f>
        <v>214.98000000000002</v>
      </c>
      <c r="H132" s="99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84"/>
      <c r="Y132" s="68"/>
      <c r="Z132" s="39">
        <f>Z133+Z134</f>
        <v>97.36</v>
      </c>
      <c r="AA132" s="162">
        <f t="shared" si="12"/>
        <v>45.287933761280115</v>
      </c>
    </row>
    <row r="133" spans="1:27" ht="32.25" outlineLevel="6" thickBot="1">
      <c r="A133" s="101" t="s">
        <v>220</v>
      </c>
      <c r="B133" s="105">
        <v>951</v>
      </c>
      <c r="C133" s="106" t="s">
        <v>159</v>
      </c>
      <c r="D133" s="106" t="s">
        <v>130</v>
      </c>
      <c r="E133" s="106" t="s">
        <v>214</v>
      </c>
      <c r="F133" s="106"/>
      <c r="G133" s="107">
        <v>98.86</v>
      </c>
      <c r="H133" s="99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4"/>
      <c r="Y133" s="68"/>
      <c r="Z133" s="107">
        <v>55.78</v>
      </c>
      <c r="AA133" s="162">
        <f t="shared" si="12"/>
        <v>56.42322476229011</v>
      </c>
    </row>
    <row r="134" spans="1:27" ht="32.25" outlineLevel="6" thickBot="1">
      <c r="A134" s="101" t="s">
        <v>221</v>
      </c>
      <c r="B134" s="105">
        <v>951</v>
      </c>
      <c r="C134" s="106" t="s">
        <v>159</v>
      </c>
      <c r="D134" s="106" t="s">
        <v>130</v>
      </c>
      <c r="E134" s="106" t="s">
        <v>215</v>
      </c>
      <c r="F134" s="106"/>
      <c r="G134" s="107">
        <v>116.12</v>
      </c>
      <c r="H134" s="99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4"/>
      <c r="Y134" s="68"/>
      <c r="Z134" s="107">
        <v>41.58</v>
      </c>
      <c r="AA134" s="162">
        <f t="shared" si="12"/>
        <v>35.80778504994833</v>
      </c>
    </row>
    <row r="135" spans="1:27" ht="63.75" outlineLevel="6" thickBot="1">
      <c r="A135" s="36" t="s">
        <v>133</v>
      </c>
      <c r="B135" s="21">
        <v>951</v>
      </c>
      <c r="C135" s="11" t="s">
        <v>159</v>
      </c>
      <c r="D135" s="11" t="s">
        <v>131</v>
      </c>
      <c r="E135" s="11" t="s">
        <v>5</v>
      </c>
      <c r="F135" s="11"/>
      <c r="G135" s="37">
        <f>G136+G139</f>
        <v>521.85</v>
      </c>
      <c r="H135" s="37">
        <f aca="true" t="shared" si="25" ref="H135:W135">H136</f>
        <v>0</v>
      </c>
      <c r="I135" s="37">
        <f t="shared" si="25"/>
        <v>0</v>
      </c>
      <c r="J135" s="37">
        <f t="shared" si="25"/>
        <v>0</v>
      </c>
      <c r="K135" s="37">
        <f t="shared" si="25"/>
        <v>0</v>
      </c>
      <c r="L135" s="37">
        <f t="shared" si="25"/>
        <v>0</v>
      </c>
      <c r="M135" s="37">
        <f t="shared" si="25"/>
        <v>0</v>
      </c>
      <c r="N135" s="37">
        <f t="shared" si="25"/>
        <v>0</v>
      </c>
      <c r="O135" s="37">
        <f t="shared" si="25"/>
        <v>0</v>
      </c>
      <c r="P135" s="37">
        <f t="shared" si="25"/>
        <v>0</v>
      </c>
      <c r="Q135" s="37">
        <f t="shared" si="25"/>
        <v>0</v>
      </c>
      <c r="R135" s="37">
        <f t="shared" si="25"/>
        <v>0</v>
      </c>
      <c r="S135" s="37">
        <f t="shared" si="25"/>
        <v>0</v>
      </c>
      <c r="T135" s="37">
        <f t="shared" si="25"/>
        <v>0</v>
      </c>
      <c r="U135" s="37">
        <f t="shared" si="25"/>
        <v>0</v>
      </c>
      <c r="V135" s="37">
        <f t="shared" si="25"/>
        <v>0</v>
      </c>
      <c r="W135" s="37">
        <f t="shared" si="25"/>
        <v>0</v>
      </c>
      <c r="X135" s="76">
        <f>X136</f>
        <v>330.176</v>
      </c>
      <c r="Y135" s="68">
        <f>X135/G135*100</f>
        <v>63.27028839704896</v>
      </c>
      <c r="Z135" s="37">
        <f>Z136+Z139</f>
        <v>358.40999999999997</v>
      </c>
      <c r="AA135" s="162">
        <f t="shared" si="12"/>
        <v>68.68065536073583</v>
      </c>
    </row>
    <row r="136" spans="1:27" ht="32.25" outlineLevel="6" thickBot="1">
      <c r="A136" s="5" t="s">
        <v>210</v>
      </c>
      <c r="B136" s="22">
        <v>951</v>
      </c>
      <c r="C136" s="6" t="s">
        <v>159</v>
      </c>
      <c r="D136" s="6" t="s">
        <v>131</v>
      </c>
      <c r="E136" s="6" t="s">
        <v>207</v>
      </c>
      <c r="F136" s="6"/>
      <c r="G136" s="39">
        <f>G137+G138</f>
        <v>376</v>
      </c>
      <c r="H136" s="30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55"/>
      <c r="X136" s="74">
        <v>330.176</v>
      </c>
      <c r="Y136" s="68">
        <f>X136/G136*100</f>
        <v>87.8127659574468</v>
      </c>
      <c r="Z136" s="39">
        <f>Z137+Z138</f>
        <v>296.42999999999995</v>
      </c>
      <c r="AA136" s="162">
        <f t="shared" si="12"/>
        <v>78.83776595744679</v>
      </c>
    </row>
    <row r="137" spans="1:27" ht="16.5" outlineLevel="6" thickBot="1">
      <c r="A137" s="101" t="s">
        <v>211</v>
      </c>
      <c r="B137" s="105">
        <v>951</v>
      </c>
      <c r="C137" s="106" t="s">
        <v>159</v>
      </c>
      <c r="D137" s="106" t="s">
        <v>131</v>
      </c>
      <c r="E137" s="106" t="s">
        <v>208</v>
      </c>
      <c r="F137" s="106"/>
      <c r="G137" s="107">
        <v>373.2</v>
      </c>
      <c r="H137" s="99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4"/>
      <c r="Y137" s="68"/>
      <c r="Z137" s="107">
        <v>296.03</v>
      </c>
      <c r="AA137" s="162">
        <f t="shared" si="12"/>
        <v>79.32207931404072</v>
      </c>
    </row>
    <row r="138" spans="1:27" ht="32.25" outlineLevel="6" thickBot="1">
      <c r="A138" s="101" t="s">
        <v>212</v>
      </c>
      <c r="B138" s="105">
        <v>951</v>
      </c>
      <c r="C138" s="106" t="s">
        <v>159</v>
      </c>
      <c r="D138" s="106" t="s">
        <v>131</v>
      </c>
      <c r="E138" s="106" t="s">
        <v>209</v>
      </c>
      <c r="F138" s="106"/>
      <c r="G138" s="107">
        <v>2.8</v>
      </c>
      <c r="H138" s="99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84"/>
      <c r="Y138" s="68"/>
      <c r="Z138" s="107">
        <v>0.4</v>
      </c>
      <c r="AA138" s="162">
        <f t="shared" si="12"/>
        <v>14.285714285714288</v>
      </c>
    </row>
    <row r="139" spans="1:27" ht="32.25" outlineLevel="6" thickBot="1">
      <c r="A139" s="5" t="s">
        <v>219</v>
      </c>
      <c r="B139" s="22">
        <v>951</v>
      </c>
      <c r="C139" s="6" t="s">
        <v>159</v>
      </c>
      <c r="D139" s="6" t="s">
        <v>131</v>
      </c>
      <c r="E139" s="6" t="s">
        <v>213</v>
      </c>
      <c r="F139" s="6"/>
      <c r="G139" s="39">
        <f>G140+G141</f>
        <v>145.85</v>
      </c>
      <c r="H139" s="99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84"/>
      <c r="Y139" s="68"/>
      <c r="Z139" s="39">
        <f>Z140+Z141</f>
        <v>61.98</v>
      </c>
      <c r="AA139" s="162">
        <f t="shared" si="12"/>
        <v>42.49571477545423</v>
      </c>
    </row>
    <row r="140" spans="1:27" ht="32.25" outlineLevel="6" thickBot="1">
      <c r="A140" s="101" t="s">
        <v>220</v>
      </c>
      <c r="B140" s="105">
        <v>951</v>
      </c>
      <c r="C140" s="106" t="s">
        <v>159</v>
      </c>
      <c r="D140" s="106" t="s">
        <v>131</v>
      </c>
      <c r="E140" s="106" t="s">
        <v>214</v>
      </c>
      <c r="F140" s="106"/>
      <c r="G140" s="107">
        <v>80.19</v>
      </c>
      <c r="H140" s="99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4"/>
      <c r="Y140" s="68"/>
      <c r="Z140" s="107">
        <v>46.8</v>
      </c>
      <c r="AA140" s="162">
        <f aca="true" t="shared" si="26" ref="AA140:AA203">Z140/G140*100</f>
        <v>58.36139169472503</v>
      </c>
    </row>
    <row r="141" spans="1:27" ht="32.25" outlineLevel="6" thickBot="1">
      <c r="A141" s="101" t="s">
        <v>221</v>
      </c>
      <c r="B141" s="105">
        <v>951</v>
      </c>
      <c r="C141" s="106" t="s">
        <v>159</v>
      </c>
      <c r="D141" s="106" t="s">
        <v>131</v>
      </c>
      <c r="E141" s="106" t="s">
        <v>215</v>
      </c>
      <c r="F141" s="106"/>
      <c r="G141" s="107">
        <v>65.66</v>
      </c>
      <c r="H141" s="99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4"/>
      <c r="Y141" s="68"/>
      <c r="Z141" s="107">
        <v>15.18</v>
      </c>
      <c r="AA141" s="162">
        <f t="shared" si="26"/>
        <v>23.11909838562291</v>
      </c>
    </row>
    <row r="142" spans="1:27" ht="48" outlineLevel="6" thickBot="1">
      <c r="A142" s="36" t="s">
        <v>143</v>
      </c>
      <c r="B142" s="21">
        <v>951</v>
      </c>
      <c r="C142" s="11" t="s">
        <v>159</v>
      </c>
      <c r="D142" s="11" t="s">
        <v>142</v>
      </c>
      <c r="E142" s="11" t="s">
        <v>5</v>
      </c>
      <c r="F142" s="11"/>
      <c r="G142" s="37">
        <f>G143+G145</f>
        <v>632.7</v>
      </c>
      <c r="H142" s="37">
        <f aca="true" t="shared" si="27" ref="H142:W142">H143</f>
        <v>0</v>
      </c>
      <c r="I142" s="37">
        <f t="shared" si="27"/>
        <v>0</v>
      </c>
      <c r="J142" s="37">
        <f t="shared" si="27"/>
        <v>0</v>
      </c>
      <c r="K142" s="37">
        <f t="shared" si="27"/>
        <v>0</v>
      </c>
      <c r="L142" s="37">
        <f t="shared" si="27"/>
        <v>0</v>
      </c>
      <c r="M142" s="37">
        <f t="shared" si="27"/>
        <v>0</v>
      </c>
      <c r="N142" s="37">
        <f t="shared" si="27"/>
        <v>0</v>
      </c>
      <c r="O142" s="37">
        <f t="shared" si="27"/>
        <v>0</v>
      </c>
      <c r="P142" s="37">
        <f t="shared" si="27"/>
        <v>0</v>
      </c>
      <c r="Q142" s="37">
        <f t="shared" si="27"/>
        <v>0</v>
      </c>
      <c r="R142" s="37">
        <f t="shared" si="27"/>
        <v>0</v>
      </c>
      <c r="S142" s="37">
        <f t="shared" si="27"/>
        <v>0</v>
      </c>
      <c r="T142" s="37">
        <f t="shared" si="27"/>
        <v>0</v>
      </c>
      <c r="U142" s="37">
        <f t="shared" si="27"/>
        <v>0</v>
      </c>
      <c r="V142" s="37">
        <f t="shared" si="27"/>
        <v>0</v>
      </c>
      <c r="W142" s="37">
        <f t="shared" si="27"/>
        <v>0</v>
      </c>
      <c r="X142" s="76">
        <f>X143</f>
        <v>409.75398</v>
      </c>
      <c r="Y142" s="68">
        <f>X142/G142*100</f>
        <v>64.76275960170696</v>
      </c>
      <c r="Z142" s="37">
        <f>Z143+Z145</f>
        <v>463.45000000000005</v>
      </c>
      <c r="AA142" s="162">
        <f t="shared" si="26"/>
        <v>73.24956535482852</v>
      </c>
    </row>
    <row r="143" spans="1:27" ht="32.25" outlineLevel="6" thickBot="1">
      <c r="A143" s="5" t="s">
        <v>210</v>
      </c>
      <c r="B143" s="22">
        <v>951</v>
      </c>
      <c r="C143" s="6" t="s">
        <v>159</v>
      </c>
      <c r="D143" s="6" t="s">
        <v>142</v>
      </c>
      <c r="E143" s="6" t="s">
        <v>207</v>
      </c>
      <c r="F143" s="6"/>
      <c r="G143" s="39">
        <f>G144</f>
        <v>574.95</v>
      </c>
      <c r="H143" s="3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5"/>
      <c r="X143" s="74">
        <v>409.75398</v>
      </c>
      <c r="Y143" s="68">
        <f>X143/G143*100</f>
        <v>71.26775893555961</v>
      </c>
      <c r="Z143" s="39">
        <f>Z144</f>
        <v>438.04</v>
      </c>
      <c r="AA143" s="162">
        <f t="shared" si="26"/>
        <v>76.18749456474477</v>
      </c>
    </row>
    <row r="144" spans="1:27" ht="16.5" outlineLevel="6" thickBot="1">
      <c r="A144" s="101" t="s">
        <v>211</v>
      </c>
      <c r="B144" s="105">
        <v>951</v>
      </c>
      <c r="C144" s="106" t="s">
        <v>159</v>
      </c>
      <c r="D144" s="106" t="s">
        <v>142</v>
      </c>
      <c r="E144" s="106" t="s">
        <v>208</v>
      </c>
      <c r="F144" s="106"/>
      <c r="G144" s="107">
        <v>574.95</v>
      </c>
      <c r="H144" s="99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4"/>
      <c r="Y144" s="68"/>
      <c r="Z144" s="107">
        <v>438.04</v>
      </c>
      <c r="AA144" s="162">
        <f t="shared" si="26"/>
        <v>76.18749456474477</v>
      </c>
    </row>
    <row r="145" spans="1:27" ht="32.25" outlineLevel="6" thickBot="1">
      <c r="A145" s="5" t="s">
        <v>219</v>
      </c>
      <c r="B145" s="22">
        <v>951</v>
      </c>
      <c r="C145" s="6" t="s">
        <v>159</v>
      </c>
      <c r="D145" s="6" t="s">
        <v>142</v>
      </c>
      <c r="E145" s="6" t="s">
        <v>213</v>
      </c>
      <c r="F145" s="6"/>
      <c r="G145" s="39">
        <f>G146+G147</f>
        <v>57.75</v>
      </c>
      <c r="H145" s="99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84"/>
      <c r="Y145" s="68"/>
      <c r="Z145" s="39">
        <f>Z146+Z147</f>
        <v>25.41</v>
      </c>
      <c r="AA145" s="162">
        <f t="shared" si="26"/>
        <v>44</v>
      </c>
    </row>
    <row r="146" spans="1:27" ht="32.25" outlineLevel="6" thickBot="1">
      <c r="A146" s="101" t="s">
        <v>220</v>
      </c>
      <c r="B146" s="105">
        <v>951</v>
      </c>
      <c r="C146" s="106" t="s">
        <v>159</v>
      </c>
      <c r="D146" s="106" t="s">
        <v>142</v>
      </c>
      <c r="E146" s="106" t="s">
        <v>214</v>
      </c>
      <c r="F146" s="106"/>
      <c r="G146" s="107">
        <v>33</v>
      </c>
      <c r="H146" s="99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84"/>
      <c r="Y146" s="68"/>
      <c r="Z146" s="107">
        <v>19.41</v>
      </c>
      <c r="AA146" s="162">
        <f t="shared" si="26"/>
        <v>58.81818181818181</v>
      </c>
    </row>
    <row r="147" spans="1:27" ht="32.25" outlineLevel="6" thickBot="1">
      <c r="A147" s="101" t="s">
        <v>221</v>
      </c>
      <c r="B147" s="105">
        <v>951</v>
      </c>
      <c r="C147" s="106" t="s">
        <v>159</v>
      </c>
      <c r="D147" s="106" t="s">
        <v>142</v>
      </c>
      <c r="E147" s="106" t="s">
        <v>215</v>
      </c>
      <c r="F147" s="106"/>
      <c r="G147" s="107">
        <v>24.75</v>
      </c>
      <c r="H147" s="99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4"/>
      <c r="Y147" s="68"/>
      <c r="Z147" s="107">
        <v>6</v>
      </c>
      <c r="AA147" s="162">
        <f t="shared" si="26"/>
        <v>24.242424242424242</v>
      </c>
    </row>
    <row r="148" spans="1:27" ht="16.5" outlineLevel="6" thickBot="1">
      <c r="A148" s="48" t="s">
        <v>180</v>
      </c>
      <c r="B148" s="19">
        <v>951</v>
      </c>
      <c r="C148" s="49" t="s">
        <v>181</v>
      </c>
      <c r="D148" s="49" t="s">
        <v>6</v>
      </c>
      <c r="E148" s="49" t="s">
        <v>5</v>
      </c>
      <c r="F148" s="49"/>
      <c r="G148" s="50">
        <f>G149</f>
        <v>1534.72</v>
      </c>
      <c r="H148" s="50">
        <f aca="true" t="shared" si="28" ref="H148:X150">H149</f>
        <v>0</v>
      </c>
      <c r="I148" s="50">
        <f t="shared" si="28"/>
        <v>0</v>
      </c>
      <c r="J148" s="50">
        <f t="shared" si="28"/>
        <v>0</v>
      </c>
      <c r="K148" s="50">
        <f t="shared" si="28"/>
        <v>0</v>
      </c>
      <c r="L148" s="50">
        <f t="shared" si="28"/>
        <v>0</v>
      </c>
      <c r="M148" s="50">
        <f t="shared" si="28"/>
        <v>0</v>
      </c>
      <c r="N148" s="50">
        <f t="shared" si="28"/>
        <v>0</v>
      </c>
      <c r="O148" s="50">
        <f t="shared" si="28"/>
        <v>0</v>
      </c>
      <c r="P148" s="50">
        <f t="shared" si="28"/>
        <v>0</v>
      </c>
      <c r="Q148" s="50">
        <f t="shared" si="28"/>
        <v>0</v>
      </c>
      <c r="R148" s="50">
        <f t="shared" si="28"/>
        <v>0</v>
      </c>
      <c r="S148" s="50">
        <f t="shared" si="28"/>
        <v>0</v>
      </c>
      <c r="T148" s="50">
        <f t="shared" si="28"/>
        <v>0</v>
      </c>
      <c r="U148" s="50">
        <f t="shared" si="28"/>
        <v>0</v>
      </c>
      <c r="V148" s="50">
        <f t="shared" si="28"/>
        <v>0</v>
      </c>
      <c r="W148" s="50">
        <f t="shared" si="28"/>
        <v>0</v>
      </c>
      <c r="X148" s="81">
        <f t="shared" si="28"/>
        <v>1027.32</v>
      </c>
      <c r="Y148" s="68">
        <f aca="true" t="shared" si="29" ref="Y148:Y156">X148/G148*100</f>
        <v>66.9385946622185</v>
      </c>
      <c r="Z148" s="50">
        <f>Z149</f>
        <v>1148.12</v>
      </c>
      <c r="AA148" s="162">
        <f t="shared" si="26"/>
        <v>74.80973728106754</v>
      </c>
    </row>
    <row r="149" spans="1:27" ht="32.25" outlineLevel="6" thickBot="1">
      <c r="A149" s="36" t="s">
        <v>95</v>
      </c>
      <c r="B149" s="21">
        <v>951</v>
      </c>
      <c r="C149" s="11" t="s">
        <v>181</v>
      </c>
      <c r="D149" s="11" t="s">
        <v>90</v>
      </c>
      <c r="E149" s="11" t="s">
        <v>5</v>
      </c>
      <c r="F149" s="11"/>
      <c r="G149" s="37">
        <f>G150</f>
        <v>1534.72</v>
      </c>
      <c r="H149" s="37">
        <f t="shared" si="28"/>
        <v>0</v>
      </c>
      <c r="I149" s="37">
        <f t="shared" si="28"/>
        <v>0</v>
      </c>
      <c r="J149" s="37">
        <f t="shared" si="28"/>
        <v>0</v>
      </c>
      <c r="K149" s="37">
        <f t="shared" si="28"/>
        <v>0</v>
      </c>
      <c r="L149" s="37">
        <f t="shared" si="28"/>
        <v>0</v>
      </c>
      <c r="M149" s="37">
        <f t="shared" si="28"/>
        <v>0</v>
      </c>
      <c r="N149" s="37">
        <f t="shared" si="28"/>
        <v>0</v>
      </c>
      <c r="O149" s="37">
        <f t="shared" si="28"/>
        <v>0</v>
      </c>
      <c r="P149" s="37">
        <f t="shared" si="28"/>
        <v>0</v>
      </c>
      <c r="Q149" s="37">
        <f t="shared" si="28"/>
        <v>0</v>
      </c>
      <c r="R149" s="37">
        <f t="shared" si="28"/>
        <v>0</v>
      </c>
      <c r="S149" s="37">
        <f t="shared" si="28"/>
        <v>0</v>
      </c>
      <c r="T149" s="37">
        <f t="shared" si="28"/>
        <v>0</v>
      </c>
      <c r="U149" s="37">
        <f t="shared" si="28"/>
        <v>0</v>
      </c>
      <c r="V149" s="37">
        <f t="shared" si="28"/>
        <v>0</v>
      </c>
      <c r="W149" s="37">
        <f t="shared" si="28"/>
        <v>0</v>
      </c>
      <c r="X149" s="76">
        <f t="shared" si="28"/>
        <v>1027.32</v>
      </c>
      <c r="Y149" s="68">
        <f t="shared" si="29"/>
        <v>66.9385946622185</v>
      </c>
      <c r="Z149" s="37">
        <f>Z150</f>
        <v>1148.12</v>
      </c>
      <c r="AA149" s="162">
        <f t="shared" si="26"/>
        <v>74.80973728106754</v>
      </c>
    </row>
    <row r="150" spans="1:27" ht="48" outlineLevel="6" thickBot="1">
      <c r="A150" s="102" t="s">
        <v>80</v>
      </c>
      <c r="B150" s="103">
        <v>951</v>
      </c>
      <c r="C150" s="104" t="s">
        <v>181</v>
      </c>
      <c r="D150" s="104" t="s">
        <v>32</v>
      </c>
      <c r="E150" s="104" t="s">
        <v>5</v>
      </c>
      <c r="F150" s="104"/>
      <c r="G150" s="40">
        <f>G151</f>
        <v>1534.72</v>
      </c>
      <c r="H150" s="39">
        <f t="shared" si="28"/>
        <v>0</v>
      </c>
      <c r="I150" s="39">
        <f t="shared" si="28"/>
        <v>0</v>
      </c>
      <c r="J150" s="39">
        <f t="shared" si="28"/>
        <v>0</v>
      </c>
      <c r="K150" s="39">
        <f t="shared" si="28"/>
        <v>0</v>
      </c>
      <c r="L150" s="39">
        <f t="shared" si="28"/>
        <v>0</v>
      </c>
      <c r="M150" s="39">
        <f t="shared" si="28"/>
        <v>0</v>
      </c>
      <c r="N150" s="39">
        <f t="shared" si="28"/>
        <v>0</v>
      </c>
      <c r="O150" s="39">
        <f t="shared" si="28"/>
        <v>0</v>
      </c>
      <c r="P150" s="39">
        <f t="shared" si="28"/>
        <v>0</v>
      </c>
      <c r="Q150" s="39">
        <f t="shared" si="28"/>
        <v>0</v>
      </c>
      <c r="R150" s="39">
        <f t="shared" si="28"/>
        <v>0</v>
      </c>
      <c r="S150" s="39">
        <f t="shared" si="28"/>
        <v>0</v>
      </c>
      <c r="T150" s="39">
        <f t="shared" si="28"/>
        <v>0</v>
      </c>
      <c r="U150" s="39">
        <f t="shared" si="28"/>
        <v>0</v>
      </c>
      <c r="V150" s="39">
        <f t="shared" si="28"/>
        <v>0</v>
      </c>
      <c r="W150" s="39">
        <f t="shared" si="28"/>
        <v>0</v>
      </c>
      <c r="X150" s="77">
        <f t="shared" si="28"/>
        <v>1027.32</v>
      </c>
      <c r="Y150" s="68">
        <f t="shared" si="29"/>
        <v>66.9385946622185</v>
      </c>
      <c r="Z150" s="40">
        <f>Z151</f>
        <v>1148.12</v>
      </c>
      <c r="AA150" s="162">
        <f t="shared" si="26"/>
        <v>74.80973728106754</v>
      </c>
    </row>
    <row r="151" spans="1:27" ht="16.5" outlineLevel="6" thickBot="1">
      <c r="A151" s="38" t="s">
        <v>242</v>
      </c>
      <c r="B151" s="22">
        <v>951</v>
      </c>
      <c r="C151" s="6" t="s">
        <v>181</v>
      </c>
      <c r="D151" s="6" t="s">
        <v>32</v>
      </c>
      <c r="E151" s="6" t="s">
        <v>241</v>
      </c>
      <c r="F151" s="6"/>
      <c r="G151" s="39">
        <v>1534.72</v>
      </c>
      <c r="H151" s="30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55"/>
      <c r="X151" s="74">
        <v>1027.32</v>
      </c>
      <c r="Y151" s="68">
        <f t="shared" si="29"/>
        <v>66.9385946622185</v>
      </c>
      <c r="Z151" s="39">
        <v>1148.12</v>
      </c>
      <c r="AA151" s="162">
        <f t="shared" si="26"/>
        <v>74.80973728106754</v>
      </c>
    </row>
    <row r="152" spans="1:27" ht="32.25" customHeight="1" outlineLevel="6" thickBot="1">
      <c r="A152" s="32" t="s">
        <v>115</v>
      </c>
      <c r="B152" s="19">
        <v>951</v>
      </c>
      <c r="C152" s="14" t="s">
        <v>114</v>
      </c>
      <c r="D152" s="14" t="s">
        <v>6</v>
      </c>
      <c r="E152" s="14" t="s">
        <v>5</v>
      </c>
      <c r="F152" s="14"/>
      <c r="G152" s="33">
        <f>G153</f>
        <v>200</v>
      </c>
      <c r="H152" s="33" t="e">
        <f>H153+#REF!</f>
        <v>#REF!</v>
      </c>
      <c r="I152" s="33" t="e">
        <f>I153+#REF!</f>
        <v>#REF!</v>
      </c>
      <c r="J152" s="33" t="e">
        <f>J153+#REF!</f>
        <v>#REF!</v>
      </c>
      <c r="K152" s="33" t="e">
        <f>K153+#REF!</f>
        <v>#REF!</v>
      </c>
      <c r="L152" s="33" t="e">
        <f>L153+#REF!</f>
        <v>#REF!</v>
      </c>
      <c r="M152" s="33" t="e">
        <f>M153+#REF!</f>
        <v>#REF!</v>
      </c>
      <c r="N152" s="33" t="e">
        <f>N153+#REF!</f>
        <v>#REF!</v>
      </c>
      <c r="O152" s="33" t="e">
        <f>O153+#REF!</f>
        <v>#REF!</v>
      </c>
      <c r="P152" s="33" t="e">
        <f>P153+#REF!</f>
        <v>#REF!</v>
      </c>
      <c r="Q152" s="33" t="e">
        <f>Q153+#REF!</f>
        <v>#REF!</v>
      </c>
      <c r="R152" s="33" t="e">
        <f>R153+#REF!</f>
        <v>#REF!</v>
      </c>
      <c r="S152" s="33" t="e">
        <f>S153+#REF!</f>
        <v>#REF!</v>
      </c>
      <c r="T152" s="33" t="e">
        <f>T153+#REF!</f>
        <v>#REF!</v>
      </c>
      <c r="U152" s="33" t="e">
        <f>U153+#REF!</f>
        <v>#REF!</v>
      </c>
      <c r="V152" s="33" t="e">
        <f>V153+#REF!</f>
        <v>#REF!</v>
      </c>
      <c r="W152" s="33" t="e">
        <f>W153+#REF!</f>
        <v>#REF!</v>
      </c>
      <c r="X152" s="82" t="e">
        <f>X153+#REF!</f>
        <v>#REF!</v>
      </c>
      <c r="Y152" s="68" t="e">
        <f t="shared" si="29"/>
        <v>#REF!</v>
      </c>
      <c r="Z152" s="33">
        <f>Z153</f>
        <v>54.25</v>
      </c>
      <c r="AA152" s="162">
        <f t="shared" si="26"/>
        <v>27.125</v>
      </c>
    </row>
    <row r="153" spans="1:27" ht="63.75" customHeight="1" outlineLevel="3" thickBot="1">
      <c r="A153" s="34" t="s">
        <v>65</v>
      </c>
      <c r="B153" s="20">
        <v>951</v>
      </c>
      <c r="C153" s="9" t="s">
        <v>18</v>
      </c>
      <c r="D153" s="9" t="s">
        <v>6</v>
      </c>
      <c r="E153" s="9" t="s">
        <v>5</v>
      </c>
      <c r="F153" s="9"/>
      <c r="G153" s="35">
        <f>G154</f>
        <v>200</v>
      </c>
      <c r="H153" s="35">
        <f aca="true" t="shared" si="30" ref="H153:X155">H154</f>
        <v>0</v>
      </c>
      <c r="I153" s="35">
        <f t="shared" si="30"/>
        <v>0</v>
      </c>
      <c r="J153" s="35">
        <f t="shared" si="30"/>
        <v>0</v>
      </c>
      <c r="K153" s="35">
        <f t="shared" si="30"/>
        <v>0</v>
      </c>
      <c r="L153" s="35">
        <f t="shared" si="30"/>
        <v>0</v>
      </c>
      <c r="M153" s="35">
        <f t="shared" si="30"/>
        <v>0</v>
      </c>
      <c r="N153" s="35">
        <f t="shared" si="30"/>
        <v>0</v>
      </c>
      <c r="O153" s="35">
        <f t="shared" si="30"/>
        <v>0</v>
      </c>
      <c r="P153" s="35">
        <f t="shared" si="30"/>
        <v>0</v>
      </c>
      <c r="Q153" s="35">
        <f t="shared" si="30"/>
        <v>0</v>
      </c>
      <c r="R153" s="35">
        <f t="shared" si="30"/>
        <v>0</v>
      </c>
      <c r="S153" s="35">
        <f t="shared" si="30"/>
        <v>0</v>
      </c>
      <c r="T153" s="35">
        <f t="shared" si="30"/>
        <v>0</v>
      </c>
      <c r="U153" s="35">
        <f t="shared" si="30"/>
        <v>0</v>
      </c>
      <c r="V153" s="35">
        <f t="shared" si="30"/>
        <v>0</v>
      </c>
      <c r="W153" s="35">
        <f t="shared" si="30"/>
        <v>0</v>
      </c>
      <c r="X153" s="75">
        <f t="shared" si="30"/>
        <v>67.348</v>
      </c>
      <c r="Y153" s="68">
        <f t="shared" si="29"/>
        <v>33.674</v>
      </c>
      <c r="Z153" s="35">
        <f>Z154</f>
        <v>54.25</v>
      </c>
      <c r="AA153" s="162">
        <f t="shared" si="26"/>
        <v>27.125</v>
      </c>
    </row>
    <row r="154" spans="1:27" ht="18.75" customHeight="1" outlineLevel="3" thickBot="1">
      <c r="A154" s="36" t="s">
        <v>97</v>
      </c>
      <c r="B154" s="21">
        <v>951</v>
      </c>
      <c r="C154" s="11" t="s">
        <v>18</v>
      </c>
      <c r="D154" s="11" t="s">
        <v>96</v>
      </c>
      <c r="E154" s="11" t="s">
        <v>5</v>
      </c>
      <c r="F154" s="11"/>
      <c r="G154" s="37">
        <f>G155</f>
        <v>200</v>
      </c>
      <c r="H154" s="37">
        <f t="shared" si="30"/>
        <v>0</v>
      </c>
      <c r="I154" s="37">
        <f t="shared" si="30"/>
        <v>0</v>
      </c>
      <c r="J154" s="37">
        <f t="shared" si="30"/>
        <v>0</v>
      </c>
      <c r="K154" s="37">
        <f t="shared" si="30"/>
        <v>0</v>
      </c>
      <c r="L154" s="37">
        <f t="shared" si="30"/>
        <v>0</v>
      </c>
      <c r="M154" s="37">
        <f t="shared" si="30"/>
        <v>0</v>
      </c>
      <c r="N154" s="37">
        <f t="shared" si="30"/>
        <v>0</v>
      </c>
      <c r="O154" s="37">
        <f t="shared" si="30"/>
        <v>0</v>
      </c>
      <c r="P154" s="37">
        <f t="shared" si="30"/>
        <v>0</v>
      </c>
      <c r="Q154" s="37">
        <f t="shared" si="30"/>
        <v>0</v>
      </c>
      <c r="R154" s="37">
        <f t="shared" si="30"/>
        <v>0</v>
      </c>
      <c r="S154" s="37">
        <f t="shared" si="30"/>
        <v>0</v>
      </c>
      <c r="T154" s="37">
        <f t="shared" si="30"/>
        <v>0</v>
      </c>
      <c r="U154" s="37">
        <f t="shared" si="30"/>
        <v>0</v>
      </c>
      <c r="V154" s="37">
        <f t="shared" si="30"/>
        <v>0</v>
      </c>
      <c r="W154" s="37">
        <f t="shared" si="30"/>
        <v>0</v>
      </c>
      <c r="X154" s="76">
        <f t="shared" si="30"/>
        <v>67.348</v>
      </c>
      <c r="Y154" s="68">
        <f t="shared" si="29"/>
        <v>33.674</v>
      </c>
      <c r="Z154" s="37">
        <f>Z155</f>
        <v>54.25</v>
      </c>
      <c r="AA154" s="162">
        <f t="shared" si="26"/>
        <v>27.125</v>
      </c>
    </row>
    <row r="155" spans="1:27" ht="47.25" customHeight="1" outlineLevel="4" thickBot="1">
      <c r="A155" s="38" t="s">
        <v>66</v>
      </c>
      <c r="B155" s="22">
        <v>951</v>
      </c>
      <c r="C155" s="6" t="s">
        <v>18</v>
      </c>
      <c r="D155" s="6" t="s">
        <v>19</v>
      </c>
      <c r="E155" s="6" t="s">
        <v>5</v>
      </c>
      <c r="F155" s="6"/>
      <c r="G155" s="39">
        <f>G156</f>
        <v>200</v>
      </c>
      <c r="H155" s="39">
        <f t="shared" si="30"/>
        <v>0</v>
      </c>
      <c r="I155" s="39">
        <f t="shared" si="30"/>
        <v>0</v>
      </c>
      <c r="J155" s="39">
        <f t="shared" si="30"/>
        <v>0</v>
      </c>
      <c r="K155" s="39">
        <f t="shared" si="30"/>
        <v>0</v>
      </c>
      <c r="L155" s="39">
        <f t="shared" si="30"/>
        <v>0</v>
      </c>
      <c r="M155" s="39">
        <f t="shared" si="30"/>
        <v>0</v>
      </c>
      <c r="N155" s="39">
        <f t="shared" si="30"/>
        <v>0</v>
      </c>
      <c r="O155" s="39">
        <f t="shared" si="30"/>
        <v>0</v>
      </c>
      <c r="P155" s="39">
        <f t="shared" si="30"/>
        <v>0</v>
      </c>
      <c r="Q155" s="39">
        <f t="shared" si="30"/>
        <v>0</v>
      </c>
      <c r="R155" s="39">
        <f t="shared" si="30"/>
        <v>0</v>
      </c>
      <c r="S155" s="39">
        <f t="shared" si="30"/>
        <v>0</v>
      </c>
      <c r="T155" s="39">
        <f t="shared" si="30"/>
        <v>0</v>
      </c>
      <c r="U155" s="39">
        <f t="shared" si="30"/>
        <v>0</v>
      </c>
      <c r="V155" s="39">
        <f t="shared" si="30"/>
        <v>0</v>
      </c>
      <c r="W155" s="39">
        <f t="shared" si="30"/>
        <v>0</v>
      </c>
      <c r="X155" s="77">
        <f t="shared" si="30"/>
        <v>67.348</v>
      </c>
      <c r="Y155" s="68">
        <f t="shared" si="29"/>
        <v>33.674</v>
      </c>
      <c r="Z155" s="39">
        <f>Z156</f>
        <v>54.25</v>
      </c>
      <c r="AA155" s="162">
        <f t="shared" si="26"/>
        <v>27.125</v>
      </c>
    </row>
    <row r="156" spans="1:27" ht="32.25" outlineLevel="5" thickBot="1">
      <c r="A156" s="5" t="s">
        <v>219</v>
      </c>
      <c r="B156" s="22">
        <v>951</v>
      </c>
      <c r="C156" s="6" t="s">
        <v>18</v>
      </c>
      <c r="D156" s="6" t="s">
        <v>19</v>
      </c>
      <c r="E156" s="6" t="s">
        <v>213</v>
      </c>
      <c r="F156" s="6"/>
      <c r="G156" s="39">
        <f>G158+G157</f>
        <v>200</v>
      </c>
      <c r="H156" s="2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54"/>
      <c r="X156" s="74">
        <v>67.348</v>
      </c>
      <c r="Y156" s="68">
        <f t="shared" si="29"/>
        <v>33.674</v>
      </c>
      <c r="Z156" s="39">
        <f>Z158+Z157</f>
        <v>54.25</v>
      </c>
      <c r="AA156" s="162">
        <f t="shared" si="26"/>
        <v>27.125</v>
      </c>
    </row>
    <row r="157" spans="1:27" ht="32.25" outlineLevel="5" thickBot="1">
      <c r="A157" s="101" t="s">
        <v>220</v>
      </c>
      <c r="B157" s="105">
        <v>951</v>
      </c>
      <c r="C157" s="106" t="s">
        <v>18</v>
      </c>
      <c r="D157" s="106" t="s">
        <v>19</v>
      </c>
      <c r="E157" s="106" t="s">
        <v>214</v>
      </c>
      <c r="F157" s="106"/>
      <c r="G157" s="107">
        <v>26</v>
      </c>
      <c r="H157" s="6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84"/>
      <c r="Y157" s="68"/>
      <c r="Z157" s="107">
        <v>26</v>
      </c>
      <c r="AA157" s="162">
        <f t="shared" si="26"/>
        <v>100</v>
      </c>
    </row>
    <row r="158" spans="1:27" ht="32.25" outlineLevel="5" thickBot="1">
      <c r="A158" s="101" t="s">
        <v>221</v>
      </c>
      <c r="B158" s="105">
        <v>951</v>
      </c>
      <c r="C158" s="106" t="s">
        <v>18</v>
      </c>
      <c r="D158" s="106" t="s">
        <v>19</v>
      </c>
      <c r="E158" s="106" t="s">
        <v>215</v>
      </c>
      <c r="F158" s="106"/>
      <c r="G158" s="107">
        <v>174</v>
      </c>
      <c r="H158" s="6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84"/>
      <c r="Y158" s="68"/>
      <c r="Z158" s="107">
        <v>28.25</v>
      </c>
      <c r="AA158" s="162">
        <f t="shared" si="26"/>
        <v>16.23563218390805</v>
      </c>
    </row>
    <row r="159" spans="1:27" ht="19.5" outlineLevel="6" thickBot="1">
      <c r="A159" s="32" t="s">
        <v>113</v>
      </c>
      <c r="B159" s="19">
        <v>951</v>
      </c>
      <c r="C159" s="14" t="s">
        <v>112</v>
      </c>
      <c r="D159" s="14" t="s">
        <v>6</v>
      </c>
      <c r="E159" s="14" t="s">
        <v>5</v>
      </c>
      <c r="F159" s="14"/>
      <c r="G159" s="33">
        <f>G161+G166</f>
        <v>6130</v>
      </c>
      <c r="H159" s="33" t="e">
        <f aca="true" t="shared" si="31" ref="H159:X159">H161+H166</f>
        <v>#REF!</v>
      </c>
      <c r="I159" s="33" t="e">
        <f t="shared" si="31"/>
        <v>#REF!</v>
      </c>
      <c r="J159" s="33" t="e">
        <f t="shared" si="31"/>
        <v>#REF!</v>
      </c>
      <c r="K159" s="33" t="e">
        <f t="shared" si="31"/>
        <v>#REF!</v>
      </c>
      <c r="L159" s="33" t="e">
        <f t="shared" si="31"/>
        <v>#REF!</v>
      </c>
      <c r="M159" s="33" t="e">
        <f t="shared" si="31"/>
        <v>#REF!</v>
      </c>
      <c r="N159" s="33" t="e">
        <f t="shared" si="31"/>
        <v>#REF!</v>
      </c>
      <c r="O159" s="33" t="e">
        <f t="shared" si="31"/>
        <v>#REF!</v>
      </c>
      <c r="P159" s="33" t="e">
        <f t="shared" si="31"/>
        <v>#REF!</v>
      </c>
      <c r="Q159" s="33" t="e">
        <f t="shared" si="31"/>
        <v>#REF!</v>
      </c>
      <c r="R159" s="33" t="e">
        <f t="shared" si="31"/>
        <v>#REF!</v>
      </c>
      <c r="S159" s="33" t="e">
        <f t="shared" si="31"/>
        <v>#REF!</v>
      </c>
      <c r="T159" s="33" t="e">
        <f t="shared" si="31"/>
        <v>#REF!</v>
      </c>
      <c r="U159" s="33" t="e">
        <f t="shared" si="31"/>
        <v>#REF!</v>
      </c>
      <c r="V159" s="33" t="e">
        <f t="shared" si="31"/>
        <v>#REF!</v>
      </c>
      <c r="W159" s="33" t="e">
        <f t="shared" si="31"/>
        <v>#REF!</v>
      </c>
      <c r="X159" s="82" t="e">
        <f t="shared" si="31"/>
        <v>#REF!</v>
      </c>
      <c r="Y159" s="68" t="e">
        <f>X159/G159*100</f>
        <v>#REF!</v>
      </c>
      <c r="Z159" s="33">
        <f>Z161+Z166</f>
        <v>3798.2699999999995</v>
      </c>
      <c r="AA159" s="162">
        <f t="shared" si="26"/>
        <v>61.96199021207177</v>
      </c>
    </row>
    <row r="160" spans="1:27" ht="19.5" outlineLevel="6" thickBot="1">
      <c r="A160" s="36" t="s">
        <v>71</v>
      </c>
      <c r="B160" s="20">
        <v>952</v>
      </c>
      <c r="C160" s="89" t="s">
        <v>112</v>
      </c>
      <c r="D160" s="89" t="s">
        <v>6</v>
      </c>
      <c r="E160" s="89" t="s">
        <v>5</v>
      </c>
      <c r="F160" s="89"/>
      <c r="G160" s="148">
        <f>G162+G178</f>
        <v>5355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82"/>
      <c r="Y160" s="68"/>
      <c r="Z160" s="148">
        <f>Z162+Z178</f>
        <v>3240.1</v>
      </c>
      <c r="AA160" s="162">
        <f t="shared" si="26"/>
        <v>60.50606909430438</v>
      </c>
    </row>
    <row r="161" spans="1:27" ht="16.5" outlineLevel="6" thickBot="1">
      <c r="A161" s="41" t="s">
        <v>160</v>
      </c>
      <c r="B161" s="20">
        <v>951</v>
      </c>
      <c r="C161" s="9" t="s">
        <v>129</v>
      </c>
      <c r="D161" s="9" t="s">
        <v>6</v>
      </c>
      <c r="E161" s="9" t="s">
        <v>5</v>
      </c>
      <c r="F161" s="9"/>
      <c r="G161" s="35">
        <f>G162</f>
        <v>1700</v>
      </c>
      <c r="H161" s="35">
        <f aca="true" t="shared" si="32" ref="H161:X162">H162</f>
        <v>0</v>
      </c>
      <c r="I161" s="35">
        <f t="shared" si="32"/>
        <v>0</v>
      </c>
      <c r="J161" s="35">
        <f t="shared" si="32"/>
        <v>0</v>
      </c>
      <c r="K161" s="35">
        <f t="shared" si="32"/>
        <v>0</v>
      </c>
      <c r="L161" s="35">
        <f t="shared" si="32"/>
        <v>0</v>
      </c>
      <c r="M161" s="35">
        <f t="shared" si="32"/>
        <v>0</v>
      </c>
      <c r="N161" s="35">
        <f t="shared" si="32"/>
        <v>0</v>
      </c>
      <c r="O161" s="35">
        <f t="shared" si="32"/>
        <v>0</v>
      </c>
      <c r="P161" s="35">
        <f t="shared" si="32"/>
        <v>0</v>
      </c>
      <c r="Q161" s="35">
        <f t="shared" si="32"/>
        <v>0</v>
      </c>
      <c r="R161" s="35">
        <f t="shared" si="32"/>
        <v>0</v>
      </c>
      <c r="S161" s="35">
        <f t="shared" si="32"/>
        <v>0</v>
      </c>
      <c r="T161" s="35">
        <f t="shared" si="32"/>
        <v>0</v>
      </c>
      <c r="U161" s="35">
        <f t="shared" si="32"/>
        <v>0</v>
      </c>
      <c r="V161" s="35">
        <f t="shared" si="32"/>
        <v>0</v>
      </c>
      <c r="W161" s="35">
        <f t="shared" si="32"/>
        <v>0</v>
      </c>
      <c r="X161" s="75">
        <f t="shared" si="32"/>
        <v>0</v>
      </c>
      <c r="Y161" s="68">
        <f>X161/G161*100</f>
        <v>0</v>
      </c>
      <c r="Z161" s="35">
        <f>Z162</f>
        <v>1488.28</v>
      </c>
      <c r="AA161" s="162">
        <f t="shared" si="26"/>
        <v>87.54588235294118</v>
      </c>
    </row>
    <row r="162" spans="1:27" ht="16.5" outlineLevel="6" thickBot="1">
      <c r="A162" s="36" t="s">
        <v>71</v>
      </c>
      <c r="B162" s="21">
        <v>951</v>
      </c>
      <c r="C162" s="11" t="s">
        <v>129</v>
      </c>
      <c r="D162" s="11" t="s">
        <v>24</v>
      </c>
      <c r="E162" s="11" t="s">
        <v>5</v>
      </c>
      <c r="F162" s="11"/>
      <c r="G162" s="37">
        <f>G163</f>
        <v>1700</v>
      </c>
      <c r="H162" s="37">
        <f t="shared" si="32"/>
        <v>0</v>
      </c>
      <c r="I162" s="37">
        <f t="shared" si="32"/>
        <v>0</v>
      </c>
      <c r="J162" s="37">
        <f t="shared" si="32"/>
        <v>0</v>
      </c>
      <c r="K162" s="37">
        <f t="shared" si="32"/>
        <v>0</v>
      </c>
      <c r="L162" s="37">
        <f t="shared" si="32"/>
        <v>0</v>
      </c>
      <c r="M162" s="37">
        <f t="shared" si="32"/>
        <v>0</v>
      </c>
      <c r="N162" s="37">
        <f t="shared" si="32"/>
        <v>0</v>
      </c>
      <c r="O162" s="37">
        <f t="shared" si="32"/>
        <v>0</v>
      </c>
      <c r="P162" s="37">
        <f t="shared" si="32"/>
        <v>0</v>
      </c>
      <c r="Q162" s="37">
        <f t="shared" si="32"/>
        <v>0</v>
      </c>
      <c r="R162" s="37">
        <f t="shared" si="32"/>
        <v>0</v>
      </c>
      <c r="S162" s="37">
        <f t="shared" si="32"/>
        <v>0</v>
      </c>
      <c r="T162" s="37">
        <f t="shared" si="32"/>
        <v>0</v>
      </c>
      <c r="U162" s="37">
        <f t="shared" si="32"/>
        <v>0</v>
      </c>
      <c r="V162" s="37">
        <f t="shared" si="32"/>
        <v>0</v>
      </c>
      <c r="W162" s="37">
        <f t="shared" si="32"/>
        <v>0</v>
      </c>
      <c r="X162" s="76">
        <f t="shared" si="32"/>
        <v>0</v>
      </c>
      <c r="Y162" s="68">
        <f>X162/G162*100</f>
        <v>0</v>
      </c>
      <c r="Z162" s="37">
        <f>Z163</f>
        <v>1488.28</v>
      </c>
      <c r="AA162" s="162">
        <f t="shared" si="26"/>
        <v>87.54588235294118</v>
      </c>
    </row>
    <row r="163" spans="1:27" ht="48" outlineLevel="6" thickBot="1">
      <c r="A163" s="108" t="s">
        <v>244</v>
      </c>
      <c r="B163" s="103">
        <v>951</v>
      </c>
      <c r="C163" s="104" t="s">
        <v>129</v>
      </c>
      <c r="D163" s="104" t="s">
        <v>243</v>
      </c>
      <c r="E163" s="104" t="s">
        <v>5</v>
      </c>
      <c r="F163" s="104"/>
      <c r="G163" s="40">
        <f>G164</f>
        <v>1700</v>
      </c>
      <c r="H163" s="2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54"/>
      <c r="X163" s="74">
        <v>0</v>
      </c>
      <c r="Y163" s="68">
        <f>X163/G163*100</f>
        <v>0</v>
      </c>
      <c r="Z163" s="40">
        <f>Z164</f>
        <v>1488.28</v>
      </c>
      <c r="AA163" s="162">
        <f t="shared" si="26"/>
        <v>87.54588235294118</v>
      </c>
    </row>
    <row r="164" spans="1:27" ht="32.25" outlineLevel="6" thickBot="1">
      <c r="A164" s="5" t="s">
        <v>219</v>
      </c>
      <c r="B164" s="22">
        <v>951</v>
      </c>
      <c r="C164" s="6" t="s">
        <v>129</v>
      </c>
      <c r="D164" s="6" t="s">
        <v>243</v>
      </c>
      <c r="E164" s="6" t="s">
        <v>213</v>
      </c>
      <c r="F164" s="6"/>
      <c r="G164" s="39">
        <f>G165</f>
        <v>1700</v>
      </c>
      <c r="H164" s="6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84"/>
      <c r="Y164" s="68"/>
      <c r="Z164" s="39">
        <f>Z165</f>
        <v>1488.28</v>
      </c>
      <c r="AA164" s="162">
        <f t="shared" si="26"/>
        <v>87.54588235294118</v>
      </c>
    </row>
    <row r="165" spans="1:27" ht="32.25" outlineLevel="6" thickBot="1">
      <c r="A165" s="101" t="s">
        <v>221</v>
      </c>
      <c r="B165" s="105">
        <v>951</v>
      </c>
      <c r="C165" s="106" t="s">
        <v>129</v>
      </c>
      <c r="D165" s="106" t="s">
        <v>243</v>
      </c>
      <c r="E165" s="106" t="s">
        <v>215</v>
      </c>
      <c r="F165" s="106"/>
      <c r="G165" s="107">
        <v>1700</v>
      </c>
      <c r="H165" s="6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84"/>
      <c r="Y165" s="68"/>
      <c r="Z165" s="107">
        <v>1488.28</v>
      </c>
      <c r="AA165" s="162">
        <f t="shared" si="26"/>
        <v>87.54588235294118</v>
      </c>
    </row>
    <row r="166" spans="1:27" ht="16.5" outlineLevel="3" thickBot="1">
      <c r="A166" s="34" t="s">
        <v>67</v>
      </c>
      <c r="B166" s="20">
        <v>951</v>
      </c>
      <c r="C166" s="9" t="s">
        <v>20</v>
      </c>
      <c r="D166" s="9" t="s">
        <v>6</v>
      </c>
      <c r="E166" s="9" t="s">
        <v>5</v>
      </c>
      <c r="F166" s="9"/>
      <c r="G166" s="35">
        <f>G167+G170+G178+G175</f>
        <v>4430</v>
      </c>
      <c r="H166" s="35" t="e">
        <f>H167+H170+H178+#REF!</f>
        <v>#REF!</v>
      </c>
      <c r="I166" s="35" t="e">
        <f>I167+I170+I178+#REF!</f>
        <v>#REF!</v>
      </c>
      <c r="J166" s="35" t="e">
        <f>J167+J170+J178+#REF!</f>
        <v>#REF!</v>
      </c>
      <c r="K166" s="35" t="e">
        <f>K167+K170+K178+#REF!</f>
        <v>#REF!</v>
      </c>
      <c r="L166" s="35" t="e">
        <f>L167+L170+L178+#REF!</f>
        <v>#REF!</v>
      </c>
      <c r="M166" s="35" t="e">
        <f>M167+M170+M178+#REF!</f>
        <v>#REF!</v>
      </c>
      <c r="N166" s="35" t="e">
        <f>N167+N170+N178+#REF!</f>
        <v>#REF!</v>
      </c>
      <c r="O166" s="35" t="e">
        <f>O167+O170+O178+#REF!</f>
        <v>#REF!</v>
      </c>
      <c r="P166" s="35" t="e">
        <f>P167+P170+P178+#REF!</f>
        <v>#REF!</v>
      </c>
      <c r="Q166" s="35" t="e">
        <f>Q167+Q170+Q178+#REF!</f>
        <v>#REF!</v>
      </c>
      <c r="R166" s="35" t="e">
        <f>R167+R170+R178+#REF!</f>
        <v>#REF!</v>
      </c>
      <c r="S166" s="35" t="e">
        <f>S167+S170+S178+#REF!</f>
        <v>#REF!</v>
      </c>
      <c r="T166" s="35" t="e">
        <f>T167+T170+T178+#REF!</f>
        <v>#REF!</v>
      </c>
      <c r="U166" s="35" t="e">
        <f>U167+U170+U178+#REF!</f>
        <v>#REF!</v>
      </c>
      <c r="V166" s="35" t="e">
        <f>V167+V170+V178+#REF!</f>
        <v>#REF!</v>
      </c>
      <c r="W166" s="35" t="e">
        <f>W167+W170+W178+#REF!</f>
        <v>#REF!</v>
      </c>
      <c r="X166" s="75" t="e">
        <f>X167+X170+X178+#REF!</f>
        <v>#REF!</v>
      </c>
      <c r="Y166" s="68" t="e">
        <f>X166/G166*100</f>
        <v>#REF!</v>
      </c>
      <c r="Z166" s="35">
        <f>Z167+Z170+Z178+Z175</f>
        <v>2309.99</v>
      </c>
      <c r="AA166" s="162">
        <f t="shared" si="26"/>
        <v>52.14424379232505</v>
      </c>
    </row>
    <row r="167" spans="1:27" ht="33" customHeight="1" outlineLevel="4" thickBot="1">
      <c r="A167" s="36" t="s">
        <v>68</v>
      </c>
      <c r="B167" s="21">
        <v>951</v>
      </c>
      <c r="C167" s="11" t="s">
        <v>20</v>
      </c>
      <c r="D167" s="11" t="s">
        <v>21</v>
      </c>
      <c r="E167" s="11" t="s">
        <v>5</v>
      </c>
      <c r="F167" s="11"/>
      <c r="G167" s="37">
        <f>G168</f>
        <v>0</v>
      </c>
      <c r="H167" s="37">
        <f aca="true" t="shared" si="33" ref="H167:X167">H168</f>
        <v>0</v>
      </c>
      <c r="I167" s="37">
        <f t="shared" si="33"/>
        <v>0</v>
      </c>
      <c r="J167" s="37">
        <f t="shared" si="33"/>
        <v>0</v>
      </c>
      <c r="K167" s="37">
        <f t="shared" si="33"/>
        <v>0</v>
      </c>
      <c r="L167" s="37">
        <f t="shared" si="33"/>
        <v>0</v>
      </c>
      <c r="M167" s="37">
        <f t="shared" si="33"/>
        <v>0</v>
      </c>
      <c r="N167" s="37">
        <f t="shared" si="33"/>
        <v>0</v>
      </c>
      <c r="O167" s="37">
        <f t="shared" si="33"/>
        <v>0</v>
      </c>
      <c r="P167" s="37">
        <f t="shared" si="33"/>
        <v>0</v>
      </c>
      <c r="Q167" s="37">
        <f t="shared" si="33"/>
        <v>0</v>
      </c>
      <c r="R167" s="37">
        <f t="shared" si="33"/>
        <v>0</v>
      </c>
      <c r="S167" s="37">
        <f t="shared" si="33"/>
        <v>0</v>
      </c>
      <c r="T167" s="37">
        <f t="shared" si="33"/>
        <v>0</v>
      </c>
      <c r="U167" s="37">
        <f t="shared" si="33"/>
        <v>0</v>
      </c>
      <c r="V167" s="37">
        <f t="shared" si="33"/>
        <v>0</v>
      </c>
      <c r="W167" s="37">
        <f t="shared" si="33"/>
        <v>0</v>
      </c>
      <c r="X167" s="76">
        <f t="shared" si="33"/>
        <v>2675.999</v>
      </c>
      <c r="Y167" s="68" t="e">
        <f>X167/G167*100</f>
        <v>#DIV/0!</v>
      </c>
      <c r="Z167" s="37">
        <f>Z168</f>
        <v>0</v>
      </c>
      <c r="AA167" s="162">
        <v>0</v>
      </c>
    </row>
    <row r="168" spans="1:27" ht="32.25" outlineLevel="5" thickBot="1">
      <c r="A168" s="5" t="s">
        <v>219</v>
      </c>
      <c r="B168" s="22">
        <v>951</v>
      </c>
      <c r="C168" s="6" t="s">
        <v>20</v>
      </c>
      <c r="D168" s="6" t="s">
        <v>21</v>
      </c>
      <c r="E168" s="6" t="s">
        <v>213</v>
      </c>
      <c r="F168" s="6"/>
      <c r="G168" s="39">
        <f>G169</f>
        <v>0</v>
      </c>
      <c r="H168" s="2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54"/>
      <c r="X168" s="74">
        <v>2675.999</v>
      </c>
      <c r="Y168" s="68" t="e">
        <f>X168/G168*100</f>
        <v>#DIV/0!</v>
      </c>
      <c r="Z168" s="39">
        <f>Z169</f>
        <v>0</v>
      </c>
      <c r="AA168" s="162">
        <v>0</v>
      </c>
    </row>
    <row r="169" spans="1:27" ht="32.25" outlineLevel="5" thickBot="1">
      <c r="A169" s="101" t="s">
        <v>221</v>
      </c>
      <c r="B169" s="105">
        <v>951</v>
      </c>
      <c r="C169" s="106" t="s">
        <v>20</v>
      </c>
      <c r="D169" s="106" t="s">
        <v>21</v>
      </c>
      <c r="E169" s="106" t="s">
        <v>215</v>
      </c>
      <c r="F169" s="106"/>
      <c r="G169" s="107">
        <v>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4"/>
      <c r="Y169" s="68"/>
      <c r="Z169" s="107">
        <v>0</v>
      </c>
      <c r="AA169" s="162">
        <v>0</v>
      </c>
    </row>
    <row r="170" spans="1:27" ht="32.25" customHeight="1" outlineLevel="6" thickBot="1">
      <c r="A170" s="36" t="s">
        <v>98</v>
      </c>
      <c r="B170" s="21">
        <v>951</v>
      </c>
      <c r="C170" s="11" t="s">
        <v>20</v>
      </c>
      <c r="D170" s="11" t="s">
        <v>99</v>
      </c>
      <c r="E170" s="11" t="s">
        <v>5</v>
      </c>
      <c r="F170" s="11"/>
      <c r="G170" s="37">
        <f>G171</f>
        <v>570</v>
      </c>
      <c r="H170" s="37">
        <f aca="true" t="shared" si="34" ref="H170:X171">H171</f>
        <v>0</v>
      </c>
      <c r="I170" s="37">
        <f t="shared" si="34"/>
        <v>0</v>
      </c>
      <c r="J170" s="37">
        <f t="shared" si="34"/>
        <v>0</v>
      </c>
      <c r="K170" s="37">
        <f t="shared" si="34"/>
        <v>0</v>
      </c>
      <c r="L170" s="37">
        <f t="shared" si="34"/>
        <v>0</v>
      </c>
      <c r="M170" s="37">
        <f t="shared" si="34"/>
        <v>0</v>
      </c>
      <c r="N170" s="37">
        <f t="shared" si="34"/>
        <v>0</v>
      </c>
      <c r="O170" s="37">
        <f t="shared" si="34"/>
        <v>0</v>
      </c>
      <c r="P170" s="37">
        <f t="shared" si="34"/>
        <v>0</v>
      </c>
      <c r="Q170" s="37">
        <f t="shared" si="34"/>
        <v>0</v>
      </c>
      <c r="R170" s="37">
        <f t="shared" si="34"/>
        <v>0</v>
      </c>
      <c r="S170" s="37">
        <f t="shared" si="34"/>
        <v>0</v>
      </c>
      <c r="T170" s="37">
        <f t="shared" si="34"/>
        <v>0</v>
      </c>
      <c r="U170" s="37">
        <f t="shared" si="34"/>
        <v>0</v>
      </c>
      <c r="V170" s="37">
        <f t="shared" si="34"/>
        <v>0</v>
      </c>
      <c r="W170" s="37">
        <f t="shared" si="34"/>
        <v>0</v>
      </c>
      <c r="X170" s="76">
        <f t="shared" si="34"/>
        <v>110.26701</v>
      </c>
      <c r="Y170" s="68">
        <f>X170/G170*100</f>
        <v>19.34508947368421</v>
      </c>
      <c r="Z170" s="37">
        <f>Z171</f>
        <v>458.16999999999996</v>
      </c>
      <c r="AA170" s="162">
        <f t="shared" si="26"/>
        <v>80.38070175438595</v>
      </c>
    </row>
    <row r="171" spans="1:27" ht="32.25" outlineLevel="4" thickBot="1">
      <c r="A171" s="102" t="s">
        <v>69</v>
      </c>
      <c r="B171" s="103">
        <v>951</v>
      </c>
      <c r="C171" s="104" t="s">
        <v>20</v>
      </c>
      <c r="D171" s="104" t="s">
        <v>22</v>
      </c>
      <c r="E171" s="104" t="s">
        <v>5</v>
      </c>
      <c r="F171" s="104"/>
      <c r="G171" s="40">
        <f>G172+G174</f>
        <v>570</v>
      </c>
      <c r="H171" s="39">
        <f t="shared" si="34"/>
        <v>0</v>
      </c>
      <c r="I171" s="39">
        <f t="shared" si="34"/>
        <v>0</v>
      </c>
      <c r="J171" s="39">
        <f t="shared" si="34"/>
        <v>0</v>
      </c>
      <c r="K171" s="39">
        <f t="shared" si="34"/>
        <v>0</v>
      </c>
      <c r="L171" s="39">
        <f t="shared" si="34"/>
        <v>0</v>
      </c>
      <c r="M171" s="39">
        <f t="shared" si="34"/>
        <v>0</v>
      </c>
      <c r="N171" s="39">
        <f t="shared" si="34"/>
        <v>0</v>
      </c>
      <c r="O171" s="39">
        <f t="shared" si="34"/>
        <v>0</v>
      </c>
      <c r="P171" s="39">
        <f t="shared" si="34"/>
        <v>0</v>
      </c>
      <c r="Q171" s="39">
        <f t="shared" si="34"/>
        <v>0</v>
      </c>
      <c r="R171" s="39">
        <f t="shared" si="34"/>
        <v>0</v>
      </c>
      <c r="S171" s="39">
        <f t="shared" si="34"/>
        <v>0</v>
      </c>
      <c r="T171" s="39">
        <f t="shared" si="34"/>
        <v>0</v>
      </c>
      <c r="U171" s="39">
        <f t="shared" si="34"/>
        <v>0</v>
      </c>
      <c r="V171" s="39">
        <f t="shared" si="34"/>
        <v>0</v>
      </c>
      <c r="W171" s="39">
        <f t="shared" si="34"/>
        <v>0</v>
      </c>
      <c r="X171" s="77">
        <f t="shared" si="34"/>
        <v>110.26701</v>
      </c>
      <c r="Y171" s="68">
        <f>X171/G171*100</f>
        <v>19.34508947368421</v>
      </c>
      <c r="Z171" s="40">
        <f>Z172+Z174</f>
        <v>458.16999999999996</v>
      </c>
      <c r="AA171" s="162">
        <f t="shared" si="26"/>
        <v>80.38070175438595</v>
      </c>
    </row>
    <row r="172" spans="1:27" ht="32.25" outlineLevel="5" thickBot="1">
      <c r="A172" s="5" t="s">
        <v>219</v>
      </c>
      <c r="B172" s="22">
        <v>951</v>
      </c>
      <c r="C172" s="6" t="s">
        <v>20</v>
      </c>
      <c r="D172" s="6" t="s">
        <v>22</v>
      </c>
      <c r="E172" s="6" t="s">
        <v>213</v>
      </c>
      <c r="F172" s="6"/>
      <c r="G172" s="39">
        <f>G173</f>
        <v>300</v>
      </c>
      <c r="H172" s="2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54"/>
      <c r="X172" s="74">
        <v>110.26701</v>
      </c>
      <c r="Y172" s="68">
        <f>X172/G172*100</f>
        <v>36.75567</v>
      </c>
      <c r="Z172" s="39">
        <f>Z173</f>
        <v>188.17</v>
      </c>
      <c r="AA172" s="162">
        <f t="shared" si="26"/>
        <v>62.72333333333333</v>
      </c>
    </row>
    <row r="173" spans="1:27" ht="32.25" outlineLevel="5" thickBot="1">
      <c r="A173" s="101" t="s">
        <v>221</v>
      </c>
      <c r="B173" s="105">
        <v>951</v>
      </c>
      <c r="C173" s="106" t="s">
        <v>20</v>
      </c>
      <c r="D173" s="106" t="s">
        <v>22</v>
      </c>
      <c r="E173" s="106" t="s">
        <v>215</v>
      </c>
      <c r="F173" s="106"/>
      <c r="G173" s="107">
        <v>300</v>
      </c>
      <c r="H173" s="2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54"/>
      <c r="X173" s="74"/>
      <c r="Y173" s="68"/>
      <c r="Z173" s="107">
        <v>188.17</v>
      </c>
      <c r="AA173" s="162">
        <f t="shared" si="26"/>
        <v>62.72333333333333</v>
      </c>
    </row>
    <row r="174" spans="1:27" ht="16.5" outlineLevel="5" thickBot="1">
      <c r="A174" s="5" t="s">
        <v>255</v>
      </c>
      <c r="B174" s="22">
        <v>951</v>
      </c>
      <c r="C174" s="6" t="s">
        <v>20</v>
      </c>
      <c r="D174" s="6" t="s">
        <v>22</v>
      </c>
      <c r="E174" s="6" t="s">
        <v>253</v>
      </c>
      <c r="F174" s="6"/>
      <c r="G174" s="7">
        <v>270</v>
      </c>
      <c r="H174" s="65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84"/>
      <c r="Y174" s="68"/>
      <c r="Z174" s="7">
        <v>270</v>
      </c>
      <c r="AA174" s="162">
        <f t="shared" si="26"/>
        <v>100</v>
      </c>
    </row>
    <row r="175" spans="1:27" ht="16.5" outlineLevel="5" thickBot="1">
      <c r="A175" s="13" t="s">
        <v>119</v>
      </c>
      <c r="B175" s="20">
        <v>951</v>
      </c>
      <c r="C175" s="9" t="s">
        <v>20</v>
      </c>
      <c r="D175" s="9" t="s">
        <v>118</v>
      </c>
      <c r="E175" s="9" t="s">
        <v>5</v>
      </c>
      <c r="F175" s="106"/>
      <c r="G175" s="35">
        <f>G176</f>
        <v>205</v>
      </c>
      <c r="H175" s="65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84"/>
      <c r="Y175" s="68"/>
      <c r="Z175" s="35">
        <f>Z176</f>
        <v>100</v>
      </c>
      <c r="AA175" s="162">
        <f t="shared" si="26"/>
        <v>48.78048780487805</v>
      </c>
    </row>
    <row r="176" spans="1:27" ht="32.25" outlineLevel="5" thickBot="1">
      <c r="A176" s="158" t="s">
        <v>335</v>
      </c>
      <c r="B176" s="103">
        <v>951</v>
      </c>
      <c r="C176" s="104" t="s">
        <v>20</v>
      </c>
      <c r="D176" s="104" t="s">
        <v>336</v>
      </c>
      <c r="E176" s="104" t="s">
        <v>5</v>
      </c>
      <c r="F176" s="106"/>
      <c r="G176" s="40">
        <f>G177</f>
        <v>205</v>
      </c>
      <c r="H176" s="6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84"/>
      <c r="Y176" s="68"/>
      <c r="Z176" s="40">
        <f>Z177</f>
        <v>100</v>
      </c>
      <c r="AA176" s="162">
        <f t="shared" si="26"/>
        <v>48.78048780487805</v>
      </c>
    </row>
    <row r="177" spans="1:27" ht="32.25" outlineLevel="5" thickBot="1">
      <c r="A177" s="5" t="s">
        <v>249</v>
      </c>
      <c r="B177" s="22">
        <v>951</v>
      </c>
      <c r="C177" s="6" t="s">
        <v>20</v>
      </c>
      <c r="D177" s="6" t="s">
        <v>336</v>
      </c>
      <c r="E177" s="6" t="s">
        <v>246</v>
      </c>
      <c r="F177" s="106"/>
      <c r="G177" s="39">
        <v>205</v>
      </c>
      <c r="H177" s="6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4"/>
      <c r="Y177" s="68"/>
      <c r="Z177" s="39">
        <v>100</v>
      </c>
      <c r="AA177" s="162">
        <f t="shared" si="26"/>
        <v>48.78048780487805</v>
      </c>
    </row>
    <row r="178" spans="1:27" ht="16.5" outlineLevel="5" thickBot="1">
      <c r="A178" s="36" t="s">
        <v>71</v>
      </c>
      <c r="B178" s="21">
        <v>951</v>
      </c>
      <c r="C178" s="9" t="s">
        <v>20</v>
      </c>
      <c r="D178" s="9" t="s">
        <v>24</v>
      </c>
      <c r="E178" s="9" t="s">
        <v>5</v>
      </c>
      <c r="F178" s="9"/>
      <c r="G178" s="35">
        <f>G179+G186+G183</f>
        <v>3655</v>
      </c>
      <c r="H178" s="35">
        <f aca="true" t="shared" si="35" ref="H178:X178">H179</f>
        <v>0</v>
      </c>
      <c r="I178" s="35">
        <f t="shared" si="35"/>
        <v>0</v>
      </c>
      <c r="J178" s="35">
        <f t="shared" si="35"/>
        <v>0</v>
      </c>
      <c r="K178" s="35">
        <f t="shared" si="35"/>
        <v>0</v>
      </c>
      <c r="L178" s="35">
        <f t="shared" si="35"/>
        <v>0</v>
      </c>
      <c r="M178" s="35">
        <f t="shared" si="35"/>
        <v>0</v>
      </c>
      <c r="N178" s="35">
        <f t="shared" si="35"/>
        <v>0</v>
      </c>
      <c r="O178" s="35">
        <f t="shared" si="35"/>
        <v>0</v>
      </c>
      <c r="P178" s="35">
        <f t="shared" si="35"/>
        <v>0</v>
      </c>
      <c r="Q178" s="35">
        <f t="shared" si="35"/>
        <v>0</v>
      </c>
      <c r="R178" s="35">
        <f t="shared" si="35"/>
        <v>0</v>
      </c>
      <c r="S178" s="35">
        <f t="shared" si="35"/>
        <v>0</v>
      </c>
      <c r="T178" s="35">
        <f t="shared" si="35"/>
        <v>0</v>
      </c>
      <c r="U178" s="35">
        <f t="shared" si="35"/>
        <v>0</v>
      </c>
      <c r="V178" s="35">
        <f t="shared" si="35"/>
        <v>0</v>
      </c>
      <c r="W178" s="35">
        <f t="shared" si="35"/>
        <v>0</v>
      </c>
      <c r="X178" s="75">
        <f t="shared" si="35"/>
        <v>2639.87191</v>
      </c>
      <c r="Y178" s="68">
        <f>X178/G178*100</f>
        <v>72.22631764705882</v>
      </c>
      <c r="Z178" s="35">
        <f>Z179+Z186+Z183</f>
        <v>1751.82</v>
      </c>
      <c r="AA178" s="162">
        <f t="shared" si="26"/>
        <v>47.92941176470588</v>
      </c>
    </row>
    <row r="179" spans="1:27" ht="48" outlineLevel="5" thickBot="1">
      <c r="A179" s="108" t="s">
        <v>248</v>
      </c>
      <c r="B179" s="103">
        <v>951</v>
      </c>
      <c r="C179" s="104" t="s">
        <v>20</v>
      </c>
      <c r="D179" s="104" t="s">
        <v>245</v>
      </c>
      <c r="E179" s="104" t="s">
        <v>5</v>
      </c>
      <c r="F179" s="104"/>
      <c r="G179" s="40">
        <f>G180+G182</f>
        <v>205</v>
      </c>
      <c r="H179" s="2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54"/>
      <c r="X179" s="74">
        <v>2639.87191</v>
      </c>
      <c r="Y179" s="68">
        <f>X179/G179*100</f>
        <v>1287.742395121951</v>
      </c>
      <c r="Z179" s="40">
        <f>Z180+Z182</f>
        <v>124.34</v>
      </c>
      <c r="AA179" s="162">
        <f t="shared" si="26"/>
        <v>60.65365853658536</v>
      </c>
    </row>
    <row r="180" spans="1:27" ht="32.25" outlineLevel="5" thickBot="1">
      <c r="A180" s="5" t="s">
        <v>219</v>
      </c>
      <c r="B180" s="22">
        <v>951</v>
      </c>
      <c r="C180" s="6" t="s">
        <v>20</v>
      </c>
      <c r="D180" s="6" t="s">
        <v>245</v>
      </c>
      <c r="E180" s="6" t="s">
        <v>213</v>
      </c>
      <c r="F180" s="6"/>
      <c r="G180" s="39">
        <f>G181</f>
        <v>105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4"/>
      <c r="Y180" s="68"/>
      <c r="Z180" s="39">
        <f>Z181</f>
        <v>39.34</v>
      </c>
      <c r="AA180" s="162">
        <f t="shared" si="26"/>
        <v>37.46666666666667</v>
      </c>
    </row>
    <row r="181" spans="1:27" ht="32.25" outlineLevel="5" thickBot="1">
      <c r="A181" s="101" t="s">
        <v>221</v>
      </c>
      <c r="B181" s="105">
        <v>951</v>
      </c>
      <c r="C181" s="106" t="s">
        <v>20</v>
      </c>
      <c r="D181" s="106" t="s">
        <v>245</v>
      </c>
      <c r="E181" s="106" t="s">
        <v>215</v>
      </c>
      <c r="F181" s="106"/>
      <c r="G181" s="107">
        <v>105</v>
      </c>
      <c r="H181" s="6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4"/>
      <c r="Y181" s="68"/>
      <c r="Z181" s="107">
        <v>39.34</v>
      </c>
      <c r="AA181" s="162">
        <f t="shared" si="26"/>
        <v>37.46666666666667</v>
      </c>
    </row>
    <row r="182" spans="1:27" ht="32.25" outlineLevel="5" thickBot="1">
      <c r="A182" s="5" t="s">
        <v>249</v>
      </c>
      <c r="B182" s="22">
        <v>951</v>
      </c>
      <c r="C182" s="6" t="s">
        <v>20</v>
      </c>
      <c r="D182" s="6" t="s">
        <v>245</v>
      </c>
      <c r="E182" s="6" t="s">
        <v>246</v>
      </c>
      <c r="F182" s="6"/>
      <c r="G182" s="39">
        <v>100</v>
      </c>
      <c r="H182" s="6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4"/>
      <c r="Y182" s="68"/>
      <c r="Z182" s="39">
        <v>85</v>
      </c>
      <c r="AA182" s="162">
        <f t="shared" si="26"/>
        <v>85</v>
      </c>
    </row>
    <row r="183" spans="1:27" ht="32.25" outlineLevel="5" thickBot="1">
      <c r="A183" s="108" t="s">
        <v>280</v>
      </c>
      <c r="B183" s="103">
        <v>951</v>
      </c>
      <c r="C183" s="104" t="s">
        <v>20</v>
      </c>
      <c r="D183" s="104" t="s">
        <v>277</v>
      </c>
      <c r="E183" s="104" t="s">
        <v>5</v>
      </c>
      <c r="F183" s="104"/>
      <c r="G183" s="40">
        <f>G184</f>
        <v>0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4"/>
      <c r="Y183" s="68"/>
      <c r="Z183" s="40">
        <f>Z184</f>
        <v>0</v>
      </c>
      <c r="AA183" s="162">
        <v>0</v>
      </c>
    </row>
    <row r="184" spans="1:27" ht="32.25" outlineLevel="5" thickBot="1">
      <c r="A184" s="5" t="s">
        <v>219</v>
      </c>
      <c r="B184" s="22">
        <v>951</v>
      </c>
      <c r="C184" s="6" t="s">
        <v>20</v>
      </c>
      <c r="D184" s="6" t="s">
        <v>277</v>
      </c>
      <c r="E184" s="6" t="s">
        <v>213</v>
      </c>
      <c r="F184" s="6"/>
      <c r="G184" s="39">
        <f>G185</f>
        <v>0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4"/>
      <c r="Y184" s="68"/>
      <c r="Z184" s="39">
        <f>Z185</f>
        <v>0</v>
      </c>
      <c r="AA184" s="162">
        <v>0</v>
      </c>
    </row>
    <row r="185" spans="1:27" ht="32.25" outlineLevel="5" thickBot="1">
      <c r="A185" s="101" t="s">
        <v>221</v>
      </c>
      <c r="B185" s="105">
        <v>951</v>
      </c>
      <c r="C185" s="106" t="s">
        <v>20</v>
      </c>
      <c r="D185" s="106" t="s">
        <v>277</v>
      </c>
      <c r="E185" s="106" t="s">
        <v>215</v>
      </c>
      <c r="F185" s="106"/>
      <c r="G185" s="107">
        <v>0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4"/>
      <c r="Y185" s="68"/>
      <c r="Z185" s="107">
        <v>0</v>
      </c>
      <c r="AA185" s="162">
        <v>0</v>
      </c>
    </row>
    <row r="186" spans="1:27" ht="48" outlineLevel="5" thickBot="1">
      <c r="A186" s="108" t="s">
        <v>250</v>
      </c>
      <c r="B186" s="103">
        <v>951</v>
      </c>
      <c r="C186" s="104" t="s">
        <v>20</v>
      </c>
      <c r="D186" s="104" t="s">
        <v>247</v>
      </c>
      <c r="E186" s="104" t="s">
        <v>5</v>
      </c>
      <c r="F186" s="104"/>
      <c r="G186" s="40">
        <f>G187</f>
        <v>3450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4"/>
      <c r="Y186" s="68"/>
      <c r="Z186" s="40">
        <f>Z187</f>
        <v>1627.48</v>
      </c>
      <c r="AA186" s="162">
        <f t="shared" si="26"/>
        <v>47.17333333333333</v>
      </c>
    </row>
    <row r="187" spans="1:27" ht="32.25" outlineLevel="5" thickBot="1">
      <c r="A187" s="5" t="s">
        <v>219</v>
      </c>
      <c r="B187" s="22">
        <v>951</v>
      </c>
      <c r="C187" s="6" t="s">
        <v>20</v>
      </c>
      <c r="D187" s="6" t="s">
        <v>247</v>
      </c>
      <c r="E187" s="6" t="s">
        <v>213</v>
      </c>
      <c r="F187" s="6"/>
      <c r="G187" s="39">
        <f>G188</f>
        <v>3450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4"/>
      <c r="Y187" s="68"/>
      <c r="Z187" s="39">
        <f>Z188</f>
        <v>1627.48</v>
      </c>
      <c r="AA187" s="162">
        <f t="shared" si="26"/>
        <v>47.17333333333333</v>
      </c>
    </row>
    <row r="188" spans="1:27" ht="32.25" outlineLevel="5" thickBot="1">
      <c r="A188" s="101" t="s">
        <v>221</v>
      </c>
      <c r="B188" s="105">
        <v>951</v>
      </c>
      <c r="C188" s="106" t="s">
        <v>20</v>
      </c>
      <c r="D188" s="106" t="s">
        <v>247</v>
      </c>
      <c r="E188" s="106" t="s">
        <v>215</v>
      </c>
      <c r="F188" s="106"/>
      <c r="G188" s="107">
        <v>3450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4"/>
      <c r="Y188" s="68"/>
      <c r="Z188" s="107">
        <v>1627.48</v>
      </c>
      <c r="AA188" s="162">
        <f t="shared" si="26"/>
        <v>47.17333333333333</v>
      </c>
    </row>
    <row r="189" spans="1:27" ht="19.5" outlineLevel="6" thickBot="1">
      <c r="A189" s="32" t="s">
        <v>144</v>
      </c>
      <c r="B189" s="19">
        <v>951</v>
      </c>
      <c r="C189" s="14" t="s">
        <v>111</v>
      </c>
      <c r="D189" s="49" t="s">
        <v>6</v>
      </c>
      <c r="E189" s="14" t="s">
        <v>5</v>
      </c>
      <c r="F189" s="14"/>
      <c r="G189" s="33">
        <f>G190</f>
        <v>2120.04</v>
      </c>
      <c r="H189" s="33" t="e">
        <f>#REF!+H190</f>
        <v>#REF!</v>
      </c>
      <c r="I189" s="33" t="e">
        <f>#REF!+I190</f>
        <v>#REF!</v>
      </c>
      <c r="J189" s="33" t="e">
        <f>#REF!+J190</f>
        <v>#REF!</v>
      </c>
      <c r="K189" s="33" t="e">
        <f>#REF!+K190</f>
        <v>#REF!</v>
      </c>
      <c r="L189" s="33" t="e">
        <f>#REF!+L190</f>
        <v>#REF!</v>
      </c>
      <c r="M189" s="33" t="e">
        <f>#REF!+M190</f>
        <v>#REF!</v>
      </c>
      <c r="N189" s="33" t="e">
        <f>#REF!+N190</f>
        <v>#REF!</v>
      </c>
      <c r="O189" s="33" t="e">
        <f>#REF!+O190</f>
        <v>#REF!</v>
      </c>
      <c r="P189" s="33" t="e">
        <f>#REF!+P190</f>
        <v>#REF!</v>
      </c>
      <c r="Q189" s="33" t="e">
        <f>#REF!+Q190</f>
        <v>#REF!</v>
      </c>
      <c r="R189" s="33" t="e">
        <f>#REF!+R190</f>
        <v>#REF!</v>
      </c>
      <c r="S189" s="33" t="e">
        <f>#REF!+S190</f>
        <v>#REF!</v>
      </c>
      <c r="T189" s="33" t="e">
        <f>#REF!+T190</f>
        <v>#REF!</v>
      </c>
      <c r="U189" s="33" t="e">
        <f>#REF!+U190</f>
        <v>#REF!</v>
      </c>
      <c r="V189" s="33" t="e">
        <f>#REF!+V190</f>
        <v>#REF!</v>
      </c>
      <c r="W189" s="33" t="e">
        <f>#REF!+W190</f>
        <v>#REF!</v>
      </c>
      <c r="X189" s="82" t="e">
        <f>#REF!+X190</f>
        <v>#REF!</v>
      </c>
      <c r="Y189" s="68" t="e">
        <f>X189/G189*100</f>
        <v>#REF!</v>
      </c>
      <c r="Z189" s="33">
        <f>Z190</f>
        <v>192.59</v>
      </c>
      <c r="AA189" s="162">
        <f t="shared" si="26"/>
        <v>9.084262561083753</v>
      </c>
    </row>
    <row r="190" spans="1:27" ht="32.25" outlineLevel="3" thickBot="1">
      <c r="A190" s="34" t="s">
        <v>70</v>
      </c>
      <c r="B190" s="20">
        <v>951</v>
      </c>
      <c r="C190" s="9" t="s">
        <v>23</v>
      </c>
      <c r="D190" s="9" t="s">
        <v>6</v>
      </c>
      <c r="E190" s="9" t="s">
        <v>5</v>
      </c>
      <c r="F190" s="9"/>
      <c r="G190" s="35">
        <f>G191+G198</f>
        <v>2120.04</v>
      </c>
      <c r="H190" s="35">
        <f aca="true" t="shared" si="36" ref="H190:X190">H191+H198</f>
        <v>0</v>
      </c>
      <c r="I190" s="35">
        <f t="shared" si="36"/>
        <v>0</v>
      </c>
      <c r="J190" s="35">
        <f t="shared" si="36"/>
        <v>0</v>
      </c>
      <c r="K190" s="35">
        <f t="shared" si="36"/>
        <v>0</v>
      </c>
      <c r="L190" s="35">
        <f t="shared" si="36"/>
        <v>0</v>
      </c>
      <c r="M190" s="35">
        <f t="shared" si="36"/>
        <v>0</v>
      </c>
      <c r="N190" s="35">
        <f t="shared" si="36"/>
        <v>0</v>
      </c>
      <c r="O190" s="35">
        <f t="shared" si="36"/>
        <v>0</v>
      </c>
      <c r="P190" s="35">
        <f t="shared" si="36"/>
        <v>0</v>
      </c>
      <c r="Q190" s="35">
        <f t="shared" si="36"/>
        <v>0</v>
      </c>
      <c r="R190" s="35">
        <f t="shared" si="36"/>
        <v>0</v>
      </c>
      <c r="S190" s="35">
        <f t="shared" si="36"/>
        <v>0</v>
      </c>
      <c r="T190" s="35">
        <f t="shared" si="36"/>
        <v>0</v>
      </c>
      <c r="U190" s="35">
        <f t="shared" si="36"/>
        <v>0</v>
      </c>
      <c r="V190" s="35">
        <f t="shared" si="36"/>
        <v>0</v>
      </c>
      <c r="W190" s="35">
        <f t="shared" si="36"/>
        <v>0</v>
      </c>
      <c r="X190" s="75">
        <f t="shared" si="36"/>
        <v>5468.4002</v>
      </c>
      <c r="Y190" s="68">
        <f>X190/G190*100</f>
        <v>257.93853889549257</v>
      </c>
      <c r="Z190" s="35">
        <f>Z191+Z198</f>
        <v>192.59</v>
      </c>
      <c r="AA190" s="162">
        <f t="shared" si="26"/>
        <v>9.084262561083753</v>
      </c>
    </row>
    <row r="191" spans="1:27" ht="51" customHeight="1" outlineLevel="3" thickBot="1">
      <c r="A191" s="36" t="s">
        <v>135</v>
      </c>
      <c r="B191" s="21">
        <v>951</v>
      </c>
      <c r="C191" s="11" t="s">
        <v>23</v>
      </c>
      <c r="D191" s="11" t="s">
        <v>134</v>
      </c>
      <c r="E191" s="11" t="s">
        <v>5</v>
      </c>
      <c r="F191" s="11"/>
      <c r="G191" s="37">
        <f>G192+G195</f>
        <v>359</v>
      </c>
      <c r="H191" s="37">
        <f aca="true" t="shared" si="37" ref="H191:X191">H192</f>
        <v>0</v>
      </c>
      <c r="I191" s="37">
        <f t="shared" si="37"/>
        <v>0</v>
      </c>
      <c r="J191" s="37">
        <f t="shared" si="37"/>
        <v>0</v>
      </c>
      <c r="K191" s="37">
        <f t="shared" si="37"/>
        <v>0</v>
      </c>
      <c r="L191" s="37">
        <f t="shared" si="37"/>
        <v>0</v>
      </c>
      <c r="M191" s="37">
        <f t="shared" si="37"/>
        <v>0</v>
      </c>
      <c r="N191" s="37">
        <f t="shared" si="37"/>
        <v>0</v>
      </c>
      <c r="O191" s="37">
        <f t="shared" si="37"/>
        <v>0</v>
      </c>
      <c r="P191" s="37">
        <f t="shared" si="37"/>
        <v>0</v>
      </c>
      <c r="Q191" s="37">
        <f t="shared" si="37"/>
        <v>0</v>
      </c>
      <c r="R191" s="37">
        <f t="shared" si="37"/>
        <v>0</v>
      </c>
      <c r="S191" s="37">
        <f t="shared" si="37"/>
        <v>0</v>
      </c>
      <c r="T191" s="37">
        <f t="shared" si="37"/>
        <v>0</v>
      </c>
      <c r="U191" s="37">
        <f t="shared" si="37"/>
        <v>0</v>
      </c>
      <c r="V191" s="37">
        <f t="shared" si="37"/>
        <v>0</v>
      </c>
      <c r="W191" s="37">
        <f t="shared" si="37"/>
        <v>0</v>
      </c>
      <c r="X191" s="76">
        <f t="shared" si="37"/>
        <v>468.4002</v>
      </c>
      <c r="Y191" s="68">
        <f>X191/G191*100</f>
        <v>130.47359331476324</v>
      </c>
      <c r="Z191" s="37">
        <f>Z192+Z195</f>
        <v>192.59</v>
      </c>
      <c r="AA191" s="162">
        <f t="shared" si="26"/>
        <v>53.64623955431755</v>
      </c>
    </row>
    <row r="192" spans="1:27" ht="32.25" outlineLevel="5" thickBot="1">
      <c r="A192" s="5" t="s">
        <v>210</v>
      </c>
      <c r="B192" s="22">
        <v>951</v>
      </c>
      <c r="C192" s="6" t="s">
        <v>23</v>
      </c>
      <c r="D192" s="6" t="s">
        <v>134</v>
      </c>
      <c r="E192" s="6" t="s">
        <v>207</v>
      </c>
      <c r="F192" s="6"/>
      <c r="G192" s="39">
        <f>G193+G194</f>
        <v>315.03</v>
      </c>
      <c r="H192" s="29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54"/>
      <c r="X192" s="74">
        <v>468.4002</v>
      </c>
      <c r="Y192" s="68">
        <f>X192/G192*100</f>
        <v>148.68431577944958</v>
      </c>
      <c r="Z192" s="39">
        <f>Z193+Z194</f>
        <v>173.65</v>
      </c>
      <c r="AA192" s="162">
        <f t="shared" si="26"/>
        <v>55.12173443799004</v>
      </c>
    </row>
    <row r="193" spans="1:27" ht="16.5" outlineLevel="5" thickBot="1">
      <c r="A193" s="101" t="s">
        <v>211</v>
      </c>
      <c r="B193" s="105">
        <v>951</v>
      </c>
      <c r="C193" s="106" t="s">
        <v>23</v>
      </c>
      <c r="D193" s="106" t="s">
        <v>134</v>
      </c>
      <c r="E193" s="106" t="s">
        <v>208</v>
      </c>
      <c r="F193" s="106"/>
      <c r="G193" s="107">
        <v>313.03</v>
      </c>
      <c r="H193" s="6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84"/>
      <c r="Y193" s="68"/>
      <c r="Z193" s="107">
        <v>173.25</v>
      </c>
      <c r="AA193" s="162">
        <f t="shared" si="26"/>
        <v>55.34613295850238</v>
      </c>
    </row>
    <row r="194" spans="1:27" ht="32.25" outlineLevel="5" thickBot="1">
      <c r="A194" s="101" t="s">
        <v>212</v>
      </c>
      <c r="B194" s="105">
        <v>951</v>
      </c>
      <c r="C194" s="106" t="s">
        <v>23</v>
      </c>
      <c r="D194" s="106" t="s">
        <v>134</v>
      </c>
      <c r="E194" s="106" t="s">
        <v>209</v>
      </c>
      <c r="F194" s="106"/>
      <c r="G194" s="107">
        <v>2</v>
      </c>
      <c r="H194" s="6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84"/>
      <c r="Y194" s="68"/>
      <c r="Z194" s="107">
        <v>0.4</v>
      </c>
      <c r="AA194" s="162">
        <f t="shared" si="26"/>
        <v>20</v>
      </c>
    </row>
    <row r="195" spans="1:27" ht="32.25" outlineLevel="5" thickBot="1">
      <c r="A195" s="5" t="s">
        <v>219</v>
      </c>
      <c r="B195" s="22">
        <v>951</v>
      </c>
      <c r="C195" s="6" t="s">
        <v>23</v>
      </c>
      <c r="D195" s="6" t="s">
        <v>134</v>
      </c>
      <c r="E195" s="6" t="s">
        <v>213</v>
      </c>
      <c r="F195" s="6"/>
      <c r="G195" s="39">
        <f>G196+G197</f>
        <v>43.97</v>
      </c>
      <c r="H195" s="65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84"/>
      <c r="Y195" s="68"/>
      <c r="Z195" s="39">
        <f>Z196+Z197</f>
        <v>18.94</v>
      </c>
      <c r="AA195" s="162">
        <f t="shared" si="26"/>
        <v>43.07482374346145</v>
      </c>
    </row>
    <row r="196" spans="1:27" ht="32.25" outlineLevel="5" thickBot="1">
      <c r="A196" s="101" t="s">
        <v>220</v>
      </c>
      <c r="B196" s="105">
        <v>951</v>
      </c>
      <c r="C196" s="106" t="s">
        <v>23</v>
      </c>
      <c r="D196" s="106" t="s">
        <v>134</v>
      </c>
      <c r="E196" s="106" t="s">
        <v>214</v>
      </c>
      <c r="F196" s="106"/>
      <c r="G196" s="107">
        <v>31.12</v>
      </c>
      <c r="H196" s="6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84"/>
      <c r="Y196" s="68"/>
      <c r="Z196" s="107">
        <v>15.83</v>
      </c>
      <c r="AA196" s="162">
        <f t="shared" si="26"/>
        <v>50.86760925449872</v>
      </c>
    </row>
    <row r="197" spans="1:27" ht="32.25" outlineLevel="5" thickBot="1">
      <c r="A197" s="101" t="s">
        <v>221</v>
      </c>
      <c r="B197" s="105">
        <v>951</v>
      </c>
      <c r="C197" s="106" t="s">
        <v>23</v>
      </c>
      <c r="D197" s="106" t="s">
        <v>134</v>
      </c>
      <c r="E197" s="106" t="s">
        <v>215</v>
      </c>
      <c r="F197" s="106"/>
      <c r="G197" s="107">
        <v>12.85</v>
      </c>
      <c r="H197" s="6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84"/>
      <c r="Y197" s="68"/>
      <c r="Z197" s="107">
        <v>3.11</v>
      </c>
      <c r="AA197" s="162">
        <f t="shared" si="26"/>
        <v>24.202334630350194</v>
      </c>
    </row>
    <row r="198" spans="1:27" ht="16.5" outlineLevel="4" thickBot="1">
      <c r="A198" s="36" t="s">
        <v>71</v>
      </c>
      <c r="B198" s="21">
        <v>951</v>
      </c>
      <c r="C198" s="11" t="s">
        <v>23</v>
      </c>
      <c r="D198" s="11" t="s">
        <v>24</v>
      </c>
      <c r="E198" s="11" t="s">
        <v>5</v>
      </c>
      <c r="F198" s="11"/>
      <c r="G198" s="37">
        <f>G199+G201</f>
        <v>1761.04</v>
      </c>
      <c r="H198" s="37">
        <f aca="true" t="shared" si="38" ref="H198:X198">H199+H200</f>
        <v>0</v>
      </c>
      <c r="I198" s="37">
        <f t="shared" si="38"/>
        <v>0</v>
      </c>
      <c r="J198" s="37">
        <f t="shared" si="38"/>
        <v>0</v>
      </c>
      <c r="K198" s="37">
        <f t="shared" si="38"/>
        <v>0</v>
      </c>
      <c r="L198" s="37">
        <f t="shared" si="38"/>
        <v>0</v>
      </c>
      <c r="M198" s="37">
        <f t="shared" si="38"/>
        <v>0</v>
      </c>
      <c r="N198" s="37">
        <f t="shared" si="38"/>
        <v>0</v>
      </c>
      <c r="O198" s="37">
        <f t="shared" si="38"/>
        <v>0</v>
      </c>
      <c r="P198" s="37">
        <f t="shared" si="38"/>
        <v>0</v>
      </c>
      <c r="Q198" s="37">
        <f t="shared" si="38"/>
        <v>0</v>
      </c>
      <c r="R198" s="37">
        <f t="shared" si="38"/>
        <v>0</v>
      </c>
      <c r="S198" s="37">
        <f t="shared" si="38"/>
        <v>0</v>
      </c>
      <c r="T198" s="37">
        <f t="shared" si="38"/>
        <v>0</v>
      </c>
      <c r="U198" s="37">
        <f t="shared" si="38"/>
        <v>0</v>
      </c>
      <c r="V198" s="37">
        <f t="shared" si="38"/>
        <v>0</v>
      </c>
      <c r="W198" s="37">
        <f t="shared" si="38"/>
        <v>0</v>
      </c>
      <c r="X198" s="37">
        <f t="shared" si="38"/>
        <v>5000</v>
      </c>
      <c r="Y198" s="68">
        <f>X198/G198*100</f>
        <v>283.92313632853313</v>
      </c>
      <c r="Z198" s="37">
        <f>Z199+Z201</f>
        <v>0</v>
      </c>
      <c r="AA198" s="162">
        <f t="shared" si="26"/>
        <v>0</v>
      </c>
    </row>
    <row r="199" spans="1:27" ht="32.25" outlineLevel="5" thickBot="1">
      <c r="A199" s="108" t="s">
        <v>254</v>
      </c>
      <c r="B199" s="103">
        <v>951</v>
      </c>
      <c r="C199" s="104" t="s">
        <v>23</v>
      </c>
      <c r="D199" s="104" t="s">
        <v>251</v>
      </c>
      <c r="E199" s="104" t="s">
        <v>5</v>
      </c>
      <c r="F199" s="104"/>
      <c r="G199" s="40">
        <f>G200</f>
        <v>0</v>
      </c>
      <c r="H199" s="2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54"/>
      <c r="X199" s="74">
        <v>0</v>
      </c>
      <c r="Y199" s="68" t="e">
        <f>X199/G199*100</f>
        <v>#DIV/0!</v>
      </c>
      <c r="Z199" s="40">
        <f>Z200</f>
        <v>0</v>
      </c>
      <c r="AA199" s="162">
        <v>0</v>
      </c>
    </row>
    <row r="200" spans="1:27" ht="16.5" outlineLevel="5" thickBot="1">
      <c r="A200" s="5" t="s">
        <v>255</v>
      </c>
      <c r="B200" s="22">
        <v>951</v>
      </c>
      <c r="C200" s="6" t="s">
        <v>23</v>
      </c>
      <c r="D200" s="6" t="s">
        <v>251</v>
      </c>
      <c r="E200" s="6" t="s">
        <v>253</v>
      </c>
      <c r="F200" s="6"/>
      <c r="G200" s="39">
        <v>0</v>
      </c>
      <c r="H200" s="29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54"/>
      <c r="X200" s="74">
        <v>5000</v>
      </c>
      <c r="Y200" s="68" t="e">
        <f>X200/G200*100</f>
        <v>#DIV/0!</v>
      </c>
      <c r="Z200" s="39">
        <v>0</v>
      </c>
      <c r="AA200" s="162">
        <v>0</v>
      </c>
    </row>
    <row r="201" spans="1:27" ht="48" outlineLevel="5" thickBot="1">
      <c r="A201" s="108" t="s">
        <v>256</v>
      </c>
      <c r="B201" s="103">
        <v>951</v>
      </c>
      <c r="C201" s="104" t="s">
        <v>23</v>
      </c>
      <c r="D201" s="104" t="s">
        <v>252</v>
      </c>
      <c r="E201" s="104" t="s">
        <v>5</v>
      </c>
      <c r="F201" s="104"/>
      <c r="G201" s="40">
        <f>G202</f>
        <v>1761.04</v>
      </c>
      <c r="H201" s="6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84"/>
      <c r="Y201" s="68"/>
      <c r="Z201" s="40">
        <f>Z202</f>
        <v>0</v>
      </c>
      <c r="AA201" s="162">
        <f t="shared" si="26"/>
        <v>0</v>
      </c>
    </row>
    <row r="202" spans="1:27" ht="16.5" outlineLevel="5" thickBot="1">
      <c r="A202" s="5" t="s">
        <v>255</v>
      </c>
      <c r="B202" s="22">
        <v>951</v>
      </c>
      <c r="C202" s="6" t="s">
        <v>23</v>
      </c>
      <c r="D202" s="6" t="s">
        <v>252</v>
      </c>
      <c r="E202" s="6" t="s">
        <v>253</v>
      </c>
      <c r="F202" s="6"/>
      <c r="G202" s="39">
        <v>1761.04</v>
      </c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84"/>
      <c r="Y202" s="68"/>
      <c r="Z202" s="39">
        <v>0</v>
      </c>
      <c r="AA202" s="162">
        <f t="shared" si="26"/>
        <v>0</v>
      </c>
    </row>
    <row r="203" spans="1:27" ht="19.5" outlineLevel="6" thickBot="1">
      <c r="A203" s="32" t="s">
        <v>110</v>
      </c>
      <c r="B203" s="19">
        <v>951</v>
      </c>
      <c r="C203" s="14" t="s">
        <v>109</v>
      </c>
      <c r="D203" s="14" t="s">
        <v>6</v>
      </c>
      <c r="E203" s="14" t="s">
        <v>5</v>
      </c>
      <c r="F203" s="14"/>
      <c r="G203" s="33">
        <f>G213+G218+G205</f>
        <v>11708.95</v>
      </c>
      <c r="H203" s="33">
        <f aca="true" t="shared" si="39" ref="H203:X203">H213+H218</f>
        <v>0</v>
      </c>
      <c r="I203" s="33">
        <f t="shared" si="39"/>
        <v>0</v>
      </c>
      <c r="J203" s="33">
        <f t="shared" si="39"/>
        <v>0</v>
      </c>
      <c r="K203" s="33">
        <f t="shared" si="39"/>
        <v>0</v>
      </c>
      <c r="L203" s="33">
        <f t="shared" si="39"/>
        <v>0</v>
      </c>
      <c r="M203" s="33">
        <f t="shared" si="39"/>
        <v>0</v>
      </c>
      <c r="N203" s="33">
        <f t="shared" si="39"/>
        <v>0</v>
      </c>
      <c r="O203" s="33">
        <f t="shared" si="39"/>
        <v>0</v>
      </c>
      <c r="P203" s="33">
        <f t="shared" si="39"/>
        <v>0</v>
      </c>
      <c r="Q203" s="33">
        <f t="shared" si="39"/>
        <v>0</v>
      </c>
      <c r="R203" s="33">
        <f t="shared" si="39"/>
        <v>0</v>
      </c>
      <c r="S203" s="33">
        <f t="shared" si="39"/>
        <v>0</v>
      </c>
      <c r="T203" s="33">
        <f t="shared" si="39"/>
        <v>0</v>
      </c>
      <c r="U203" s="33">
        <f t="shared" si="39"/>
        <v>0</v>
      </c>
      <c r="V203" s="33">
        <f t="shared" si="39"/>
        <v>0</v>
      </c>
      <c r="W203" s="33">
        <f t="shared" si="39"/>
        <v>0</v>
      </c>
      <c r="X203" s="82">
        <f t="shared" si="39"/>
        <v>1409.01825</v>
      </c>
      <c r="Y203" s="68">
        <f>X203/G203*100</f>
        <v>12.033685770286832</v>
      </c>
      <c r="Z203" s="33">
        <f>Z213+Z218+Z205</f>
        <v>8030.679999999999</v>
      </c>
      <c r="AA203" s="162">
        <f t="shared" si="26"/>
        <v>68.5858253728985</v>
      </c>
    </row>
    <row r="204" spans="1:27" s="142" customFormat="1" ht="20.25" outlineLevel="6" thickBot="1">
      <c r="A204" s="152" t="s">
        <v>71</v>
      </c>
      <c r="B204" s="153">
        <v>952</v>
      </c>
      <c r="C204" s="154" t="s">
        <v>109</v>
      </c>
      <c r="D204" s="154" t="s">
        <v>6</v>
      </c>
      <c r="E204" s="154" t="s">
        <v>5</v>
      </c>
      <c r="F204" s="154"/>
      <c r="G204" s="157">
        <f>G206+G214</f>
        <v>10254.75</v>
      </c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6"/>
      <c r="Y204" s="141"/>
      <c r="Z204" s="157">
        <f>Z206+Z214</f>
        <v>7251.679999999999</v>
      </c>
      <c r="AA204" s="162">
        <f aca="true" t="shared" si="40" ref="AA204:AA267">Z204/G204*100</f>
        <v>70.71532704356517</v>
      </c>
    </row>
    <row r="205" spans="1:27" ht="19.5" outlineLevel="6" thickBot="1">
      <c r="A205" s="88" t="s">
        <v>191</v>
      </c>
      <c r="B205" s="20">
        <v>951</v>
      </c>
      <c r="C205" s="9" t="s">
        <v>41</v>
      </c>
      <c r="D205" s="9" t="s">
        <v>6</v>
      </c>
      <c r="E205" s="9" t="s">
        <v>5</v>
      </c>
      <c r="F205" s="89"/>
      <c r="G205" s="10">
        <f>G208</f>
        <v>10154.75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82"/>
      <c r="Y205" s="68"/>
      <c r="Z205" s="10">
        <f>Z208</f>
        <v>7181.28</v>
      </c>
      <c r="AA205" s="162">
        <f t="shared" si="40"/>
        <v>70.71843226076466</v>
      </c>
    </row>
    <row r="206" spans="1:27" ht="19.5" outlineLevel="6" thickBot="1">
      <c r="A206" s="13" t="s">
        <v>71</v>
      </c>
      <c r="B206" s="20">
        <v>952</v>
      </c>
      <c r="C206" s="9" t="s">
        <v>41</v>
      </c>
      <c r="D206" s="9" t="s">
        <v>6</v>
      </c>
      <c r="E206" s="9" t="s">
        <v>5</v>
      </c>
      <c r="F206" s="89"/>
      <c r="G206" s="10">
        <f>G208</f>
        <v>10154.75</v>
      </c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82"/>
      <c r="Y206" s="68"/>
      <c r="Z206" s="10">
        <f>Z208</f>
        <v>7181.28</v>
      </c>
      <c r="AA206" s="162">
        <f t="shared" si="40"/>
        <v>70.71843226076466</v>
      </c>
    </row>
    <row r="207" spans="1:27" ht="32.25" outlineLevel="6" thickBot="1">
      <c r="A207" s="140" t="s">
        <v>309</v>
      </c>
      <c r="B207" s="20">
        <v>953</v>
      </c>
      <c r="C207" s="9" t="s">
        <v>41</v>
      </c>
      <c r="D207" s="9" t="s">
        <v>6</v>
      </c>
      <c r="E207" s="9" t="s">
        <v>5</v>
      </c>
      <c r="F207" s="89"/>
      <c r="G207" s="10">
        <f>G208</f>
        <v>10154.75</v>
      </c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82"/>
      <c r="Y207" s="68"/>
      <c r="Z207" s="10">
        <f>Z208</f>
        <v>7181.28</v>
      </c>
      <c r="AA207" s="162">
        <f t="shared" si="40"/>
        <v>70.71843226076466</v>
      </c>
    </row>
    <row r="208" spans="1:27" ht="19.5" outlineLevel="6" thickBot="1">
      <c r="A208" s="88" t="s">
        <v>122</v>
      </c>
      <c r="B208" s="20">
        <v>951</v>
      </c>
      <c r="C208" s="9" t="s">
        <v>41</v>
      </c>
      <c r="D208" s="89" t="s">
        <v>6</v>
      </c>
      <c r="E208" s="9" t="s">
        <v>5</v>
      </c>
      <c r="F208" s="89"/>
      <c r="G208" s="10">
        <f>G211+G212</f>
        <v>10154.75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82"/>
      <c r="Y208" s="68"/>
      <c r="Z208" s="10">
        <f>Z211+Z212</f>
        <v>7181.28</v>
      </c>
      <c r="AA208" s="162">
        <f t="shared" si="40"/>
        <v>70.71843226076466</v>
      </c>
    </row>
    <row r="209" spans="1:27" ht="32.25" outlineLevel="6" thickBot="1">
      <c r="A209" s="109" t="s">
        <v>81</v>
      </c>
      <c r="B209" s="103">
        <v>951</v>
      </c>
      <c r="C209" s="104" t="s">
        <v>41</v>
      </c>
      <c r="D209" s="104" t="s">
        <v>6</v>
      </c>
      <c r="E209" s="104" t="s">
        <v>5</v>
      </c>
      <c r="F209" s="110"/>
      <c r="G209" s="16">
        <f>G211+G212</f>
        <v>10154.75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82"/>
      <c r="Y209" s="68"/>
      <c r="Z209" s="16">
        <f>Z211+Z212</f>
        <v>7181.28</v>
      </c>
      <c r="AA209" s="162">
        <f t="shared" si="40"/>
        <v>70.71843226076466</v>
      </c>
    </row>
    <row r="210" spans="1:27" ht="19.5" outlineLevel="6" thickBot="1">
      <c r="A210" s="5" t="s">
        <v>258</v>
      </c>
      <c r="B210" s="22">
        <v>951</v>
      </c>
      <c r="C210" s="6" t="s">
        <v>41</v>
      </c>
      <c r="D210" s="90" t="s">
        <v>6</v>
      </c>
      <c r="E210" s="6" t="s">
        <v>5</v>
      </c>
      <c r="F210" s="90"/>
      <c r="G210" s="7">
        <f>G211+G212</f>
        <v>10154.75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82"/>
      <c r="Y210" s="68"/>
      <c r="Z210" s="7">
        <f>Z211+Z212</f>
        <v>7181.28</v>
      </c>
      <c r="AA210" s="162">
        <f t="shared" si="40"/>
        <v>70.71843226076466</v>
      </c>
    </row>
    <row r="211" spans="1:27" ht="48" outlineLevel="6" thickBot="1">
      <c r="A211" s="111" t="s">
        <v>192</v>
      </c>
      <c r="B211" s="105">
        <v>951</v>
      </c>
      <c r="C211" s="106" t="s">
        <v>41</v>
      </c>
      <c r="D211" s="112" t="s">
        <v>43</v>
      </c>
      <c r="E211" s="106" t="s">
        <v>196</v>
      </c>
      <c r="F211" s="112"/>
      <c r="G211" s="113">
        <v>9385.86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2"/>
      <c r="Y211" s="68"/>
      <c r="Z211" s="113">
        <v>6539.04</v>
      </c>
      <c r="AA211" s="162">
        <f t="shared" si="40"/>
        <v>69.6690553662637</v>
      </c>
    </row>
    <row r="212" spans="1:27" ht="19.5" outlineLevel="6" thickBot="1">
      <c r="A212" s="111" t="s">
        <v>193</v>
      </c>
      <c r="B212" s="105">
        <v>951</v>
      </c>
      <c r="C212" s="106" t="s">
        <v>41</v>
      </c>
      <c r="D212" s="112" t="s">
        <v>310</v>
      </c>
      <c r="E212" s="106" t="s">
        <v>195</v>
      </c>
      <c r="F212" s="112"/>
      <c r="G212" s="113">
        <v>768.89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2"/>
      <c r="Y212" s="68"/>
      <c r="Z212" s="113">
        <v>642.24</v>
      </c>
      <c r="AA212" s="162">
        <f t="shared" si="40"/>
        <v>83.52820299392631</v>
      </c>
    </row>
    <row r="213" spans="1:27" ht="32.25" outlineLevel="6" thickBot="1">
      <c r="A213" s="8" t="s">
        <v>149</v>
      </c>
      <c r="B213" s="20">
        <v>951</v>
      </c>
      <c r="C213" s="9" t="s">
        <v>148</v>
      </c>
      <c r="D213" s="9" t="s">
        <v>6</v>
      </c>
      <c r="E213" s="9" t="s">
        <v>5</v>
      </c>
      <c r="F213" s="9"/>
      <c r="G213" s="10">
        <f>G214</f>
        <v>100</v>
      </c>
      <c r="H213" s="10">
        <f aca="true" t="shared" si="41" ref="H213:X214">H214</f>
        <v>0</v>
      </c>
      <c r="I213" s="10">
        <f t="shared" si="41"/>
        <v>0</v>
      </c>
      <c r="J213" s="10">
        <f t="shared" si="41"/>
        <v>0</v>
      </c>
      <c r="K213" s="10">
        <f t="shared" si="41"/>
        <v>0</v>
      </c>
      <c r="L213" s="10">
        <f t="shared" si="41"/>
        <v>0</v>
      </c>
      <c r="M213" s="10">
        <f t="shared" si="41"/>
        <v>0</v>
      </c>
      <c r="N213" s="10">
        <f t="shared" si="41"/>
        <v>0</v>
      </c>
      <c r="O213" s="10">
        <f t="shared" si="41"/>
        <v>0</v>
      </c>
      <c r="P213" s="10">
        <f t="shared" si="41"/>
        <v>0</v>
      </c>
      <c r="Q213" s="10">
        <f t="shared" si="41"/>
        <v>0</v>
      </c>
      <c r="R213" s="10">
        <f t="shared" si="41"/>
        <v>0</v>
      </c>
      <c r="S213" s="10">
        <f t="shared" si="41"/>
        <v>0</v>
      </c>
      <c r="T213" s="10">
        <f t="shared" si="41"/>
        <v>0</v>
      </c>
      <c r="U213" s="10">
        <f t="shared" si="41"/>
        <v>0</v>
      </c>
      <c r="V213" s="10">
        <f t="shared" si="41"/>
        <v>0</v>
      </c>
      <c r="W213" s="10">
        <f t="shared" si="41"/>
        <v>0</v>
      </c>
      <c r="X213" s="75">
        <f t="shared" si="41"/>
        <v>0</v>
      </c>
      <c r="Y213" s="68">
        <f>X213/G213*100</f>
        <v>0</v>
      </c>
      <c r="Z213" s="10">
        <f>Z214</f>
        <v>70.4</v>
      </c>
      <c r="AA213" s="162">
        <f t="shared" si="40"/>
        <v>70.4</v>
      </c>
    </row>
    <row r="214" spans="1:27" ht="16.5" outlineLevel="6" thickBot="1">
      <c r="A214" s="13" t="s">
        <v>71</v>
      </c>
      <c r="B214" s="21">
        <v>951</v>
      </c>
      <c r="C214" s="11" t="s">
        <v>148</v>
      </c>
      <c r="D214" s="11" t="s">
        <v>24</v>
      </c>
      <c r="E214" s="11" t="s">
        <v>5</v>
      </c>
      <c r="F214" s="11"/>
      <c r="G214" s="12">
        <f>G215</f>
        <v>100</v>
      </c>
      <c r="H214" s="12">
        <f t="shared" si="41"/>
        <v>0</v>
      </c>
      <c r="I214" s="12">
        <f t="shared" si="41"/>
        <v>0</v>
      </c>
      <c r="J214" s="12">
        <f t="shared" si="41"/>
        <v>0</v>
      </c>
      <c r="K214" s="12">
        <f t="shared" si="41"/>
        <v>0</v>
      </c>
      <c r="L214" s="12">
        <f t="shared" si="41"/>
        <v>0</v>
      </c>
      <c r="M214" s="12">
        <f t="shared" si="41"/>
        <v>0</v>
      </c>
      <c r="N214" s="12">
        <f t="shared" si="41"/>
        <v>0</v>
      </c>
      <c r="O214" s="12">
        <f t="shared" si="41"/>
        <v>0</v>
      </c>
      <c r="P214" s="12">
        <f t="shared" si="41"/>
        <v>0</v>
      </c>
      <c r="Q214" s="12">
        <f t="shared" si="41"/>
        <v>0</v>
      </c>
      <c r="R214" s="12">
        <f t="shared" si="41"/>
        <v>0</v>
      </c>
      <c r="S214" s="12">
        <f t="shared" si="41"/>
        <v>0</v>
      </c>
      <c r="T214" s="12">
        <f t="shared" si="41"/>
        <v>0</v>
      </c>
      <c r="U214" s="12">
        <f t="shared" si="41"/>
        <v>0</v>
      </c>
      <c r="V214" s="12">
        <f t="shared" si="41"/>
        <v>0</v>
      </c>
      <c r="W214" s="12">
        <f t="shared" si="41"/>
        <v>0</v>
      </c>
      <c r="X214" s="76">
        <f t="shared" si="41"/>
        <v>0</v>
      </c>
      <c r="Y214" s="68">
        <f>X214/G214*100</f>
        <v>0</v>
      </c>
      <c r="Z214" s="12">
        <f>Z215</f>
        <v>70.4</v>
      </c>
      <c r="AA214" s="162">
        <f t="shared" si="40"/>
        <v>70.4</v>
      </c>
    </row>
    <row r="215" spans="1:27" ht="32.25" outlineLevel="6" thickBot="1">
      <c r="A215" s="108" t="s">
        <v>260</v>
      </c>
      <c r="B215" s="103">
        <v>951</v>
      </c>
      <c r="C215" s="104" t="s">
        <v>148</v>
      </c>
      <c r="D215" s="104" t="s">
        <v>259</v>
      </c>
      <c r="E215" s="104" t="s">
        <v>5</v>
      </c>
      <c r="F215" s="104"/>
      <c r="G215" s="16">
        <f>G216</f>
        <v>100</v>
      </c>
      <c r="H215" s="27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52"/>
      <c r="X215" s="74">
        <v>0</v>
      </c>
      <c r="Y215" s="68">
        <f>X215/G215*100</f>
        <v>0</v>
      </c>
      <c r="Z215" s="16">
        <f>Z216</f>
        <v>70.4</v>
      </c>
      <c r="AA215" s="162">
        <f t="shared" si="40"/>
        <v>70.4</v>
      </c>
    </row>
    <row r="216" spans="1:27" ht="32.25" outlineLevel="6" thickBot="1">
      <c r="A216" s="5" t="s">
        <v>219</v>
      </c>
      <c r="B216" s="22">
        <v>951</v>
      </c>
      <c r="C216" s="6" t="s">
        <v>148</v>
      </c>
      <c r="D216" s="6" t="s">
        <v>259</v>
      </c>
      <c r="E216" s="6" t="s">
        <v>213</v>
      </c>
      <c r="F216" s="6"/>
      <c r="G216" s="7">
        <f>G217</f>
        <v>100</v>
      </c>
      <c r="H216" s="87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4"/>
      <c r="Y216" s="68"/>
      <c r="Z216" s="7">
        <f>Z217</f>
        <v>70.4</v>
      </c>
      <c r="AA216" s="162">
        <f t="shared" si="40"/>
        <v>70.4</v>
      </c>
    </row>
    <row r="217" spans="1:27" ht="32.25" outlineLevel="6" thickBot="1">
      <c r="A217" s="101" t="s">
        <v>221</v>
      </c>
      <c r="B217" s="105">
        <v>951</v>
      </c>
      <c r="C217" s="106" t="s">
        <v>148</v>
      </c>
      <c r="D217" s="106" t="s">
        <v>259</v>
      </c>
      <c r="E217" s="106" t="s">
        <v>215</v>
      </c>
      <c r="F217" s="106"/>
      <c r="G217" s="113">
        <v>100</v>
      </c>
      <c r="H217" s="87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4"/>
      <c r="Y217" s="68"/>
      <c r="Z217" s="113">
        <v>70.4</v>
      </c>
      <c r="AA217" s="162">
        <f t="shared" si="40"/>
        <v>70.4</v>
      </c>
    </row>
    <row r="218" spans="1:27" ht="16.5" outlineLevel="6" thickBot="1">
      <c r="A218" s="34" t="s">
        <v>72</v>
      </c>
      <c r="B218" s="20">
        <v>951</v>
      </c>
      <c r="C218" s="9" t="s">
        <v>25</v>
      </c>
      <c r="D218" s="9" t="s">
        <v>6</v>
      </c>
      <c r="E218" s="9" t="s">
        <v>5</v>
      </c>
      <c r="F218" s="9"/>
      <c r="G218" s="35">
        <f>G219</f>
        <v>1454.2</v>
      </c>
      <c r="H218" s="35">
        <f aca="true" t="shared" si="42" ref="H218:X220">H219</f>
        <v>0</v>
      </c>
      <c r="I218" s="35">
        <f t="shared" si="42"/>
        <v>0</v>
      </c>
      <c r="J218" s="35">
        <f t="shared" si="42"/>
        <v>0</v>
      </c>
      <c r="K218" s="35">
        <f t="shared" si="42"/>
        <v>0</v>
      </c>
      <c r="L218" s="35">
        <f t="shared" si="42"/>
        <v>0</v>
      </c>
      <c r="M218" s="35">
        <f t="shared" si="42"/>
        <v>0</v>
      </c>
      <c r="N218" s="35">
        <f t="shared" si="42"/>
        <v>0</v>
      </c>
      <c r="O218" s="35">
        <f t="shared" si="42"/>
        <v>0</v>
      </c>
      <c r="P218" s="35">
        <f t="shared" si="42"/>
        <v>0</v>
      </c>
      <c r="Q218" s="35">
        <f t="shared" si="42"/>
        <v>0</v>
      </c>
      <c r="R218" s="35">
        <f t="shared" si="42"/>
        <v>0</v>
      </c>
      <c r="S218" s="35">
        <f t="shared" si="42"/>
        <v>0</v>
      </c>
      <c r="T218" s="35">
        <f t="shared" si="42"/>
        <v>0</v>
      </c>
      <c r="U218" s="35">
        <f t="shared" si="42"/>
        <v>0</v>
      </c>
      <c r="V218" s="35">
        <f t="shared" si="42"/>
        <v>0</v>
      </c>
      <c r="W218" s="35">
        <f t="shared" si="42"/>
        <v>0</v>
      </c>
      <c r="X218" s="75">
        <f t="shared" si="42"/>
        <v>1409.01825</v>
      </c>
      <c r="Y218" s="68">
        <f>X218/G218*100</f>
        <v>96.89301677898501</v>
      </c>
      <c r="Z218" s="35">
        <f>Z219</f>
        <v>779</v>
      </c>
      <c r="AA218" s="162">
        <f t="shared" si="40"/>
        <v>53.56897263099986</v>
      </c>
    </row>
    <row r="219" spans="1:27" ht="63.75" outlineLevel="6" thickBot="1">
      <c r="A219" s="36" t="s">
        <v>85</v>
      </c>
      <c r="B219" s="21">
        <v>951</v>
      </c>
      <c r="C219" s="11" t="s">
        <v>25</v>
      </c>
      <c r="D219" s="11" t="s">
        <v>86</v>
      </c>
      <c r="E219" s="11" t="s">
        <v>5</v>
      </c>
      <c r="F219" s="11"/>
      <c r="G219" s="37">
        <f>G220</f>
        <v>1454.2</v>
      </c>
      <c r="H219" s="37">
        <f t="shared" si="42"/>
        <v>0</v>
      </c>
      <c r="I219" s="37">
        <f t="shared" si="42"/>
        <v>0</v>
      </c>
      <c r="J219" s="37">
        <f t="shared" si="42"/>
        <v>0</v>
      </c>
      <c r="K219" s="37">
        <f t="shared" si="42"/>
        <v>0</v>
      </c>
      <c r="L219" s="37">
        <f t="shared" si="42"/>
        <v>0</v>
      </c>
      <c r="M219" s="37">
        <f t="shared" si="42"/>
        <v>0</v>
      </c>
      <c r="N219" s="37">
        <f t="shared" si="42"/>
        <v>0</v>
      </c>
      <c r="O219" s="37">
        <f t="shared" si="42"/>
        <v>0</v>
      </c>
      <c r="P219" s="37">
        <f t="shared" si="42"/>
        <v>0</v>
      </c>
      <c r="Q219" s="37">
        <f t="shared" si="42"/>
        <v>0</v>
      </c>
      <c r="R219" s="37">
        <f t="shared" si="42"/>
        <v>0</v>
      </c>
      <c r="S219" s="37">
        <f t="shared" si="42"/>
        <v>0</v>
      </c>
      <c r="T219" s="37">
        <f t="shared" si="42"/>
        <v>0</v>
      </c>
      <c r="U219" s="37">
        <f t="shared" si="42"/>
        <v>0</v>
      </c>
      <c r="V219" s="37">
        <f t="shared" si="42"/>
        <v>0</v>
      </c>
      <c r="W219" s="37">
        <f t="shared" si="42"/>
        <v>0</v>
      </c>
      <c r="X219" s="76">
        <f t="shared" si="42"/>
        <v>1409.01825</v>
      </c>
      <c r="Y219" s="68">
        <f>X219/G219*100</f>
        <v>96.89301677898501</v>
      </c>
      <c r="Z219" s="37">
        <f>Z220</f>
        <v>779</v>
      </c>
      <c r="AA219" s="162">
        <f t="shared" si="40"/>
        <v>53.56897263099986</v>
      </c>
    </row>
    <row r="220" spans="1:27" ht="16.5" outlineLevel="6" thickBot="1">
      <c r="A220" s="102" t="s">
        <v>53</v>
      </c>
      <c r="B220" s="103">
        <v>951</v>
      </c>
      <c r="C220" s="104" t="s">
        <v>25</v>
      </c>
      <c r="D220" s="104" t="s">
        <v>10</v>
      </c>
      <c r="E220" s="104" t="s">
        <v>5</v>
      </c>
      <c r="F220" s="104"/>
      <c r="G220" s="40">
        <f>G221+G224</f>
        <v>1454.2</v>
      </c>
      <c r="H220" s="39">
        <f t="shared" si="42"/>
        <v>0</v>
      </c>
      <c r="I220" s="39">
        <f t="shared" si="42"/>
        <v>0</v>
      </c>
      <c r="J220" s="39">
        <f t="shared" si="42"/>
        <v>0</v>
      </c>
      <c r="K220" s="39">
        <f t="shared" si="42"/>
        <v>0</v>
      </c>
      <c r="L220" s="39">
        <f t="shared" si="42"/>
        <v>0</v>
      </c>
      <c r="M220" s="39">
        <f t="shared" si="42"/>
        <v>0</v>
      </c>
      <c r="N220" s="39">
        <f t="shared" si="42"/>
        <v>0</v>
      </c>
      <c r="O220" s="39">
        <f t="shared" si="42"/>
        <v>0</v>
      </c>
      <c r="P220" s="39">
        <f t="shared" si="42"/>
        <v>0</v>
      </c>
      <c r="Q220" s="39">
        <f t="shared" si="42"/>
        <v>0</v>
      </c>
      <c r="R220" s="39">
        <f t="shared" si="42"/>
        <v>0</v>
      </c>
      <c r="S220" s="39">
        <f t="shared" si="42"/>
        <v>0</v>
      </c>
      <c r="T220" s="39">
        <f t="shared" si="42"/>
        <v>0</v>
      </c>
      <c r="U220" s="39">
        <f t="shared" si="42"/>
        <v>0</v>
      </c>
      <c r="V220" s="39">
        <f t="shared" si="42"/>
        <v>0</v>
      </c>
      <c r="W220" s="39">
        <f t="shared" si="42"/>
        <v>0</v>
      </c>
      <c r="X220" s="77">
        <f t="shared" si="42"/>
        <v>1409.01825</v>
      </c>
      <c r="Y220" s="68">
        <f>X220/G220*100</f>
        <v>96.89301677898501</v>
      </c>
      <c r="Z220" s="40">
        <f>Z221+Z224</f>
        <v>779</v>
      </c>
      <c r="AA220" s="162">
        <f t="shared" si="40"/>
        <v>53.56897263099986</v>
      </c>
    </row>
    <row r="221" spans="1:27" ht="32.25" outlineLevel="6" thickBot="1">
      <c r="A221" s="5" t="s">
        <v>210</v>
      </c>
      <c r="B221" s="22">
        <v>951</v>
      </c>
      <c r="C221" s="6" t="s">
        <v>25</v>
      </c>
      <c r="D221" s="6" t="s">
        <v>10</v>
      </c>
      <c r="E221" s="6" t="s">
        <v>207</v>
      </c>
      <c r="F221" s="6"/>
      <c r="G221" s="39">
        <f>G222+G223</f>
        <v>1438.4</v>
      </c>
      <c r="H221" s="27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52"/>
      <c r="X221" s="74">
        <v>1409.01825</v>
      </c>
      <c r="Y221" s="68">
        <f>X221/G221*100</f>
        <v>97.95733106229143</v>
      </c>
      <c r="Z221" s="39">
        <f>Z222+Z223</f>
        <v>779</v>
      </c>
      <c r="AA221" s="162">
        <f t="shared" si="40"/>
        <v>54.157397107897665</v>
      </c>
    </row>
    <row r="222" spans="1:27" ht="19.5" outlineLevel="6" thickBot="1">
      <c r="A222" s="101" t="s">
        <v>211</v>
      </c>
      <c r="B222" s="105">
        <v>951</v>
      </c>
      <c r="C222" s="106" t="s">
        <v>25</v>
      </c>
      <c r="D222" s="106" t="s">
        <v>10</v>
      </c>
      <c r="E222" s="106" t="s">
        <v>208</v>
      </c>
      <c r="F222" s="106"/>
      <c r="G222" s="107">
        <v>1437.2</v>
      </c>
      <c r="H222" s="87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84"/>
      <c r="Y222" s="68"/>
      <c r="Z222" s="107">
        <v>778.6</v>
      </c>
      <c r="AA222" s="162">
        <f t="shared" si="40"/>
        <v>54.17478430281102</v>
      </c>
    </row>
    <row r="223" spans="1:27" ht="32.25" outlineLevel="6" thickBot="1">
      <c r="A223" s="101" t="s">
        <v>212</v>
      </c>
      <c r="B223" s="105">
        <v>951</v>
      </c>
      <c r="C223" s="106" t="s">
        <v>25</v>
      </c>
      <c r="D223" s="106" t="s">
        <v>10</v>
      </c>
      <c r="E223" s="106" t="s">
        <v>209</v>
      </c>
      <c r="F223" s="106"/>
      <c r="G223" s="107">
        <v>1.2</v>
      </c>
      <c r="H223" s="87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4"/>
      <c r="Y223" s="68"/>
      <c r="Z223" s="107">
        <v>0.4</v>
      </c>
      <c r="AA223" s="162">
        <f t="shared" si="40"/>
        <v>33.333333333333336</v>
      </c>
    </row>
    <row r="224" spans="1:27" ht="32.25" outlineLevel="6" thickBot="1">
      <c r="A224" s="5" t="s">
        <v>219</v>
      </c>
      <c r="B224" s="22">
        <v>951</v>
      </c>
      <c r="C224" s="6" t="s">
        <v>25</v>
      </c>
      <c r="D224" s="6" t="s">
        <v>10</v>
      </c>
      <c r="E224" s="6" t="s">
        <v>213</v>
      </c>
      <c r="F224" s="6"/>
      <c r="G224" s="39">
        <f>G225</f>
        <v>15.8</v>
      </c>
      <c r="H224" s="87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84"/>
      <c r="Y224" s="68"/>
      <c r="Z224" s="39">
        <f>Z225</f>
        <v>0</v>
      </c>
      <c r="AA224" s="162">
        <f t="shared" si="40"/>
        <v>0</v>
      </c>
    </row>
    <row r="225" spans="1:27" ht="32.25" outlineLevel="6" thickBot="1">
      <c r="A225" s="101" t="s">
        <v>221</v>
      </c>
      <c r="B225" s="105">
        <v>951</v>
      </c>
      <c r="C225" s="106" t="s">
        <v>25</v>
      </c>
      <c r="D225" s="106" t="s">
        <v>10</v>
      </c>
      <c r="E225" s="106" t="s">
        <v>215</v>
      </c>
      <c r="F225" s="106"/>
      <c r="G225" s="107">
        <v>15.8</v>
      </c>
      <c r="H225" s="87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4"/>
      <c r="Y225" s="68"/>
      <c r="Z225" s="107">
        <v>0</v>
      </c>
      <c r="AA225" s="162">
        <f t="shared" si="40"/>
        <v>0</v>
      </c>
    </row>
    <row r="226" spans="1:27" ht="19.5" outlineLevel="6" thickBot="1">
      <c r="A226" s="32" t="s">
        <v>155</v>
      </c>
      <c r="B226" s="19">
        <v>951</v>
      </c>
      <c r="C226" s="14" t="s">
        <v>108</v>
      </c>
      <c r="D226" s="14" t="s">
        <v>6</v>
      </c>
      <c r="E226" s="14" t="s">
        <v>5</v>
      </c>
      <c r="F226" s="14"/>
      <c r="G226" s="33">
        <f>G227</f>
        <v>17898.43</v>
      </c>
      <c r="H226" s="33">
        <f aca="true" t="shared" si="43" ref="H226:X226">H228</f>
        <v>0</v>
      </c>
      <c r="I226" s="33">
        <f t="shared" si="43"/>
        <v>0</v>
      </c>
      <c r="J226" s="33">
        <f t="shared" si="43"/>
        <v>0</v>
      </c>
      <c r="K226" s="33">
        <f t="shared" si="43"/>
        <v>0</v>
      </c>
      <c r="L226" s="33">
        <f t="shared" si="43"/>
        <v>0</v>
      </c>
      <c r="M226" s="33">
        <f t="shared" si="43"/>
        <v>0</v>
      </c>
      <c r="N226" s="33">
        <f t="shared" si="43"/>
        <v>0</v>
      </c>
      <c r="O226" s="33">
        <f t="shared" si="43"/>
        <v>0</v>
      </c>
      <c r="P226" s="33">
        <f t="shared" si="43"/>
        <v>0</v>
      </c>
      <c r="Q226" s="33">
        <f t="shared" si="43"/>
        <v>0</v>
      </c>
      <c r="R226" s="33">
        <f t="shared" si="43"/>
        <v>0</v>
      </c>
      <c r="S226" s="33">
        <f t="shared" si="43"/>
        <v>0</v>
      </c>
      <c r="T226" s="33">
        <f t="shared" si="43"/>
        <v>0</v>
      </c>
      <c r="U226" s="33">
        <f t="shared" si="43"/>
        <v>0</v>
      </c>
      <c r="V226" s="33">
        <f t="shared" si="43"/>
        <v>0</v>
      </c>
      <c r="W226" s="33">
        <f t="shared" si="43"/>
        <v>0</v>
      </c>
      <c r="X226" s="82">
        <f t="shared" si="43"/>
        <v>669.14176</v>
      </c>
      <c r="Y226" s="68">
        <f>X226/G226*100</f>
        <v>3.7385500292483753</v>
      </c>
      <c r="Z226" s="33">
        <f>Z227</f>
        <v>11429.810000000001</v>
      </c>
      <c r="AA226" s="162">
        <f t="shared" si="40"/>
        <v>63.85928821689948</v>
      </c>
    </row>
    <row r="227" spans="1:27" ht="19.5" outlineLevel="6" thickBot="1">
      <c r="A227" s="152" t="s">
        <v>71</v>
      </c>
      <c r="B227" s="19">
        <v>951</v>
      </c>
      <c r="C227" s="14" t="s">
        <v>108</v>
      </c>
      <c r="D227" s="14" t="s">
        <v>6</v>
      </c>
      <c r="E227" s="14" t="s">
        <v>5</v>
      </c>
      <c r="F227" s="14"/>
      <c r="G227" s="15">
        <f>G229+G257</f>
        <v>17898.43</v>
      </c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82"/>
      <c r="Y227" s="68"/>
      <c r="Z227" s="15">
        <f>Z229+Z257</f>
        <v>11429.810000000001</v>
      </c>
      <c r="AA227" s="162">
        <f t="shared" si="40"/>
        <v>63.85928821689948</v>
      </c>
    </row>
    <row r="228" spans="1:27" ht="16.5" outlineLevel="6" thickBot="1">
      <c r="A228" s="92" t="s">
        <v>73</v>
      </c>
      <c r="B228" s="20">
        <v>951</v>
      </c>
      <c r="C228" s="9" t="s">
        <v>26</v>
      </c>
      <c r="D228" s="9" t="s">
        <v>6</v>
      </c>
      <c r="E228" s="9" t="s">
        <v>5</v>
      </c>
      <c r="F228" s="9"/>
      <c r="G228" s="10">
        <f>G242+G232+G237</f>
        <v>16398.43</v>
      </c>
      <c r="H228" s="10">
        <f aca="true" t="shared" si="44" ref="H228:X228">H242</f>
        <v>0</v>
      </c>
      <c r="I228" s="10">
        <f t="shared" si="44"/>
        <v>0</v>
      </c>
      <c r="J228" s="10">
        <f t="shared" si="44"/>
        <v>0</v>
      </c>
      <c r="K228" s="10">
        <f t="shared" si="44"/>
        <v>0</v>
      </c>
      <c r="L228" s="10">
        <f t="shared" si="44"/>
        <v>0</v>
      </c>
      <c r="M228" s="10">
        <f t="shared" si="44"/>
        <v>0</v>
      </c>
      <c r="N228" s="10">
        <f t="shared" si="44"/>
        <v>0</v>
      </c>
      <c r="O228" s="10">
        <f t="shared" si="44"/>
        <v>0</v>
      </c>
      <c r="P228" s="10">
        <f t="shared" si="44"/>
        <v>0</v>
      </c>
      <c r="Q228" s="10">
        <f t="shared" si="44"/>
        <v>0</v>
      </c>
      <c r="R228" s="10">
        <f t="shared" si="44"/>
        <v>0</v>
      </c>
      <c r="S228" s="10">
        <f t="shared" si="44"/>
        <v>0</v>
      </c>
      <c r="T228" s="10">
        <f t="shared" si="44"/>
        <v>0</v>
      </c>
      <c r="U228" s="10">
        <f t="shared" si="44"/>
        <v>0</v>
      </c>
      <c r="V228" s="10">
        <f t="shared" si="44"/>
        <v>0</v>
      </c>
      <c r="W228" s="10">
        <f t="shared" si="44"/>
        <v>0</v>
      </c>
      <c r="X228" s="75">
        <f t="shared" si="44"/>
        <v>669.14176</v>
      </c>
      <c r="Y228" s="68">
        <f>X228/G228*100</f>
        <v>4.080523318390846</v>
      </c>
      <c r="Z228" s="10">
        <f>Z242+Z232+Z237</f>
        <v>11429.810000000001</v>
      </c>
      <c r="AA228" s="162">
        <f t="shared" si="40"/>
        <v>69.70063597551717</v>
      </c>
    </row>
    <row r="229" spans="1:27" s="142" customFormat="1" ht="16.5" outlineLevel="6" thickBot="1">
      <c r="A229" s="13" t="s">
        <v>71</v>
      </c>
      <c r="B229" s="21">
        <v>951</v>
      </c>
      <c r="C229" s="11" t="s">
        <v>26</v>
      </c>
      <c r="D229" s="11" t="s">
        <v>6</v>
      </c>
      <c r="E229" s="11" t="s">
        <v>5</v>
      </c>
      <c r="F229" s="11"/>
      <c r="G229" s="12">
        <f>G242+G230</f>
        <v>16398.43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76"/>
      <c r="Y229" s="141"/>
      <c r="Z229" s="12">
        <f>Z242+Z230</f>
        <v>11429.810000000001</v>
      </c>
      <c r="AA229" s="162">
        <f t="shared" si="40"/>
        <v>69.70063597551717</v>
      </c>
    </row>
    <row r="230" spans="1:27" s="142" customFormat="1" ht="16.5" outlineLevel="6" thickBot="1">
      <c r="A230" s="13" t="s">
        <v>303</v>
      </c>
      <c r="B230" s="21">
        <v>951</v>
      </c>
      <c r="C230" s="11" t="s">
        <v>26</v>
      </c>
      <c r="D230" s="11" t="s">
        <v>6</v>
      </c>
      <c r="E230" s="11" t="s">
        <v>5</v>
      </c>
      <c r="F230" s="11"/>
      <c r="G230" s="12">
        <f>G231</f>
        <v>15248.43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76"/>
      <c r="Y230" s="141"/>
      <c r="Z230" s="12">
        <f>Z231</f>
        <v>10562.820000000002</v>
      </c>
      <c r="AA230" s="162">
        <f t="shared" si="40"/>
        <v>69.27152500290194</v>
      </c>
    </row>
    <row r="231" spans="1:27" s="142" customFormat="1" ht="32.25" outlineLevel="6" thickBot="1">
      <c r="A231" s="13" t="s">
        <v>304</v>
      </c>
      <c r="B231" s="21">
        <v>951</v>
      </c>
      <c r="C231" s="11" t="s">
        <v>26</v>
      </c>
      <c r="D231" s="11" t="s">
        <v>6</v>
      </c>
      <c r="E231" s="11" t="s">
        <v>5</v>
      </c>
      <c r="F231" s="11"/>
      <c r="G231" s="12">
        <f>G232+G237</f>
        <v>15248.43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76"/>
      <c r="Y231" s="141"/>
      <c r="Z231" s="12">
        <f>Z232+Z237</f>
        <v>10562.820000000002</v>
      </c>
      <c r="AA231" s="162">
        <f t="shared" si="40"/>
        <v>69.27152500290194</v>
      </c>
    </row>
    <row r="232" spans="1:27" ht="32.25" outlineLevel="6" thickBot="1">
      <c r="A232" s="8" t="s">
        <v>194</v>
      </c>
      <c r="B232" s="20">
        <v>951</v>
      </c>
      <c r="C232" s="9" t="s">
        <v>26</v>
      </c>
      <c r="D232" s="9" t="s">
        <v>6</v>
      </c>
      <c r="E232" s="9" t="s">
        <v>5</v>
      </c>
      <c r="F232" s="9"/>
      <c r="G232" s="10">
        <f>G233</f>
        <v>12310.29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75"/>
      <c r="Y232" s="68"/>
      <c r="Z232" s="10">
        <f>Z233</f>
        <v>8530.04</v>
      </c>
      <c r="AA232" s="162">
        <f t="shared" si="40"/>
        <v>69.29195006778882</v>
      </c>
    </row>
    <row r="233" spans="1:27" ht="32.25" outlineLevel="6" thickBot="1">
      <c r="A233" s="108" t="s">
        <v>81</v>
      </c>
      <c r="B233" s="103">
        <v>951</v>
      </c>
      <c r="C233" s="104" t="s">
        <v>26</v>
      </c>
      <c r="D233" s="104" t="s">
        <v>6</v>
      </c>
      <c r="E233" s="104" t="s">
        <v>5</v>
      </c>
      <c r="F233" s="104"/>
      <c r="G233" s="16">
        <f>G234</f>
        <v>12310.29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75"/>
      <c r="Y233" s="68"/>
      <c r="Z233" s="16">
        <f>Z234</f>
        <v>8530.04</v>
      </c>
      <c r="AA233" s="162">
        <f t="shared" si="40"/>
        <v>69.29195006778882</v>
      </c>
    </row>
    <row r="234" spans="1:27" ht="16.5" outlineLevel="6" thickBot="1">
      <c r="A234" s="5" t="s">
        <v>258</v>
      </c>
      <c r="B234" s="22">
        <v>951</v>
      </c>
      <c r="C234" s="6" t="s">
        <v>26</v>
      </c>
      <c r="D234" s="6" t="s">
        <v>6</v>
      </c>
      <c r="E234" s="6" t="s">
        <v>5</v>
      </c>
      <c r="F234" s="6"/>
      <c r="G234" s="7">
        <f>G235+G236</f>
        <v>12310.29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75"/>
      <c r="Y234" s="68"/>
      <c r="Z234" s="7">
        <f>Z235+Z236</f>
        <v>8530.04</v>
      </c>
      <c r="AA234" s="162">
        <f t="shared" si="40"/>
        <v>69.29195006778882</v>
      </c>
    </row>
    <row r="235" spans="1:27" ht="66" customHeight="1" outlineLevel="6" thickBot="1">
      <c r="A235" s="114" t="s">
        <v>192</v>
      </c>
      <c r="B235" s="105">
        <v>951</v>
      </c>
      <c r="C235" s="106" t="s">
        <v>26</v>
      </c>
      <c r="D235" s="106" t="s">
        <v>37</v>
      </c>
      <c r="E235" s="106" t="s">
        <v>196</v>
      </c>
      <c r="F235" s="106"/>
      <c r="G235" s="113">
        <v>12167.29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5"/>
      <c r="Y235" s="68"/>
      <c r="Z235" s="113">
        <v>8387.04</v>
      </c>
      <c r="AA235" s="162">
        <f t="shared" si="40"/>
        <v>68.93104380679675</v>
      </c>
    </row>
    <row r="236" spans="1:27" ht="16.5" outlineLevel="6" thickBot="1">
      <c r="A236" s="111" t="s">
        <v>193</v>
      </c>
      <c r="B236" s="105">
        <v>951</v>
      </c>
      <c r="C236" s="106" t="s">
        <v>26</v>
      </c>
      <c r="D236" s="106" t="s">
        <v>311</v>
      </c>
      <c r="E236" s="106" t="s">
        <v>195</v>
      </c>
      <c r="F236" s="106"/>
      <c r="G236" s="113">
        <v>143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5"/>
      <c r="Y236" s="68"/>
      <c r="Z236" s="113">
        <v>143</v>
      </c>
      <c r="AA236" s="162">
        <f t="shared" si="40"/>
        <v>100</v>
      </c>
    </row>
    <row r="237" spans="1:27" ht="16.5" outlineLevel="6" thickBot="1">
      <c r="A237" s="92" t="s">
        <v>123</v>
      </c>
      <c r="B237" s="20">
        <v>951</v>
      </c>
      <c r="C237" s="9" t="s">
        <v>26</v>
      </c>
      <c r="D237" s="9" t="s">
        <v>6</v>
      </c>
      <c r="E237" s="9" t="s">
        <v>5</v>
      </c>
      <c r="F237" s="9"/>
      <c r="G237" s="10">
        <f>G238</f>
        <v>2938.14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5"/>
      <c r="Y237" s="68"/>
      <c r="Z237" s="10">
        <f>Z238</f>
        <v>2032.78</v>
      </c>
      <c r="AA237" s="162">
        <f t="shared" si="40"/>
        <v>69.18594757227362</v>
      </c>
    </row>
    <row r="238" spans="1:27" ht="32.25" outlineLevel="6" thickBot="1">
      <c r="A238" s="108" t="s">
        <v>81</v>
      </c>
      <c r="B238" s="103">
        <v>951</v>
      </c>
      <c r="C238" s="104" t="s">
        <v>26</v>
      </c>
      <c r="D238" s="104" t="s">
        <v>6</v>
      </c>
      <c r="E238" s="104" t="s">
        <v>5</v>
      </c>
      <c r="F238" s="104"/>
      <c r="G238" s="16">
        <f>G239</f>
        <v>2938.14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5"/>
      <c r="Y238" s="68"/>
      <c r="Z238" s="16">
        <f>Z239</f>
        <v>2032.78</v>
      </c>
      <c r="AA238" s="162">
        <f t="shared" si="40"/>
        <v>69.18594757227362</v>
      </c>
    </row>
    <row r="239" spans="1:27" ht="16.5" outlineLevel="6" thickBot="1">
      <c r="A239" s="5" t="s">
        <v>258</v>
      </c>
      <c r="B239" s="22">
        <v>951</v>
      </c>
      <c r="C239" s="6" t="s">
        <v>26</v>
      </c>
      <c r="D239" s="6" t="s">
        <v>6</v>
      </c>
      <c r="E239" s="6" t="s">
        <v>5</v>
      </c>
      <c r="F239" s="6"/>
      <c r="G239" s="7">
        <f>G240+G241</f>
        <v>2938.14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5"/>
      <c r="Y239" s="68"/>
      <c r="Z239" s="7">
        <f>Z240+Z241</f>
        <v>2032.78</v>
      </c>
      <c r="AA239" s="162">
        <f t="shared" si="40"/>
        <v>69.18594757227362</v>
      </c>
    </row>
    <row r="240" spans="1:27" ht="48" outlineLevel="6" thickBot="1">
      <c r="A240" s="114" t="s">
        <v>192</v>
      </c>
      <c r="B240" s="105">
        <v>951</v>
      </c>
      <c r="C240" s="106" t="s">
        <v>26</v>
      </c>
      <c r="D240" s="106" t="s">
        <v>38</v>
      </c>
      <c r="E240" s="106" t="s">
        <v>196</v>
      </c>
      <c r="F240" s="106"/>
      <c r="G240" s="113">
        <v>2738.14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5"/>
      <c r="Y240" s="68"/>
      <c r="Z240" s="113">
        <v>1912.78</v>
      </c>
      <c r="AA240" s="162">
        <f t="shared" si="40"/>
        <v>69.85691016529469</v>
      </c>
    </row>
    <row r="241" spans="1:27" ht="16.5" outlineLevel="6" thickBot="1">
      <c r="A241" s="111" t="s">
        <v>193</v>
      </c>
      <c r="B241" s="105">
        <v>951</v>
      </c>
      <c r="C241" s="106" t="s">
        <v>26</v>
      </c>
      <c r="D241" s="106" t="s">
        <v>311</v>
      </c>
      <c r="E241" s="106" t="s">
        <v>195</v>
      </c>
      <c r="F241" s="106"/>
      <c r="G241" s="113">
        <v>200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5"/>
      <c r="Y241" s="68"/>
      <c r="Z241" s="113">
        <v>120</v>
      </c>
      <c r="AA241" s="162">
        <f t="shared" si="40"/>
        <v>60</v>
      </c>
    </row>
    <row r="242" spans="1:27" ht="16.5" outlineLevel="6" thickBot="1">
      <c r="A242" s="13" t="s">
        <v>71</v>
      </c>
      <c r="B242" s="21">
        <v>951</v>
      </c>
      <c r="C242" s="11" t="s">
        <v>26</v>
      </c>
      <c r="D242" s="11" t="s">
        <v>24</v>
      </c>
      <c r="E242" s="11" t="s">
        <v>5</v>
      </c>
      <c r="F242" s="11"/>
      <c r="G242" s="12">
        <f>G243+G246+G249+G252</f>
        <v>1150</v>
      </c>
      <c r="H242" s="12">
        <f aca="true" t="shared" si="45" ref="H242:X242">H243</f>
        <v>0</v>
      </c>
      <c r="I242" s="12">
        <f t="shared" si="45"/>
        <v>0</v>
      </c>
      <c r="J242" s="12">
        <f t="shared" si="45"/>
        <v>0</v>
      </c>
      <c r="K242" s="12">
        <f t="shared" si="45"/>
        <v>0</v>
      </c>
      <c r="L242" s="12">
        <f t="shared" si="45"/>
        <v>0</v>
      </c>
      <c r="M242" s="12">
        <f t="shared" si="45"/>
        <v>0</v>
      </c>
      <c r="N242" s="12">
        <f t="shared" si="45"/>
        <v>0</v>
      </c>
      <c r="O242" s="12">
        <f t="shared" si="45"/>
        <v>0</v>
      </c>
      <c r="P242" s="12">
        <f t="shared" si="45"/>
        <v>0</v>
      </c>
      <c r="Q242" s="12">
        <f t="shared" si="45"/>
        <v>0</v>
      </c>
      <c r="R242" s="12">
        <f t="shared" si="45"/>
        <v>0</v>
      </c>
      <c r="S242" s="12">
        <f t="shared" si="45"/>
        <v>0</v>
      </c>
      <c r="T242" s="12">
        <f t="shared" si="45"/>
        <v>0</v>
      </c>
      <c r="U242" s="12">
        <f t="shared" si="45"/>
        <v>0</v>
      </c>
      <c r="V242" s="12">
        <f t="shared" si="45"/>
        <v>0</v>
      </c>
      <c r="W242" s="12">
        <f t="shared" si="45"/>
        <v>0</v>
      </c>
      <c r="X242" s="76">
        <f t="shared" si="45"/>
        <v>669.14176</v>
      </c>
      <c r="Y242" s="68">
        <f>X242/G242*100</f>
        <v>58.18624</v>
      </c>
      <c r="Z242" s="12">
        <f>Z243+Z246+Z249+Z252</f>
        <v>866.99</v>
      </c>
      <c r="AA242" s="162">
        <f t="shared" si="40"/>
        <v>75.3904347826087</v>
      </c>
    </row>
    <row r="243" spans="1:27" ht="32.25" outlineLevel="6" thickBot="1">
      <c r="A243" s="108" t="s">
        <v>262</v>
      </c>
      <c r="B243" s="103">
        <v>951</v>
      </c>
      <c r="C243" s="104" t="s">
        <v>26</v>
      </c>
      <c r="D243" s="104" t="s">
        <v>261</v>
      </c>
      <c r="E243" s="104" t="s">
        <v>5</v>
      </c>
      <c r="F243" s="104"/>
      <c r="G243" s="16">
        <f>G244</f>
        <v>400</v>
      </c>
      <c r="H243" s="27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52"/>
      <c r="X243" s="74">
        <v>669.14176</v>
      </c>
      <c r="Y243" s="68">
        <f>X243/G243*100</f>
        <v>167.28544</v>
      </c>
      <c r="Z243" s="16">
        <f>Z244</f>
        <v>306.89</v>
      </c>
      <c r="AA243" s="162">
        <f t="shared" si="40"/>
        <v>76.7225</v>
      </c>
    </row>
    <row r="244" spans="1:27" ht="32.25" outlineLevel="6" thickBot="1">
      <c r="A244" s="5" t="s">
        <v>219</v>
      </c>
      <c r="B244" s="22">
        <v>951</v>
      </c>
      <c r="C244" s="6" t="s">
        <v>26</v>
      </c>
      <c r="D244" s="6" t="s">
        <v>261</v>
      </c>
      <c r="E244" s="6" t="s">
        <v>213</v>
      </c>
      <c r="F244" s="6"/>
      <c r="G244" s="7">
        <f>G245</f>
        <v>400</v>
      </c>
      <c r="H244" s="87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84"/>
      <c r="Y244" s="68"/>
      <c r="Z244" s="7">
        <f>Z245</f>
        <v>306.89</v>
      </c>
      <c r="AA244" s="162">
        <f t="shared" si="40"/>
        <v>76.7225</v>
      </c>
    </row>
    <row r="245" spans="1:27" ht="32.25" outlineLevel="6" thickBot="1">
      <c r="A245" s="101" t="s">
        <v>221</v>
      </c>
      <c r="B245" s="105">
        <v>951</v>
      </c>
      <c r="C245" s="106" t="s">
        <v>26</v>
      </c>
      <c r="D245" s="106" t="s">
        <v>261</v>
      </c>
      <c r="E245" s="106" t="s">
        <v>215</v>
      </c>
      <c r="F245" s="106"/>
      <c r="G245" s="113">
        <v>400</v>
      </c>
      <c r="H245" s="87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84"/>
      <c r="Y245" s="68"/>
      <c r="Z245" s="113">
        <v>306.89</v>
      </c>
      <c r="AA245" s="162">
        <f t="shared" si="40"/>
        <v>76.7225</v>
      </c>
    </row>
    <row r="246" spans="1:27" ht="19.5" outlineLevel="6" thickBot="1">
      <c r="A246" s="108" t="s">
        <v>263</v>
      </c>
      <c r="B246" s="103">
        <v>951</v>
      </c>
      <c r="C246" s="104" t="s">
        <v>26</v>
      </c>
      <c r="D246" s="104" t="s">
        <v>267</v>
      </c>
      <c r="E246" s="104" t="s">
        <v>5</v>
      </c>
      <c r="F246" s="104"/>
      <c r="G246" s="16">
        <f>G247</f>
        <v>300</v>
      </c>
      <c r="H246" s="87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84"/>
      <c r="Y246" s="68"/>
      <c r="Z246" s="16">
        <f>Z247</f>
        <v>135.48</v>
      </c>
      <c r="AA246" s="162">
        <f t="shared" si="40"/>
        <v>45.16</v>
      </c>
    </row>
    <row r="247" spans="1:27" ht="32.25" outlineLevel="6" thickBot="1">
      <c r="A247" s="5" t="s">
        <v>219</v>
      </c>
      <c r="B247" s="22">
        <v>951</v>
      </c>
      <c r="C247" s="6" t="s">
        <v>26</v>
      </c>
      <c r="D247" s="6" t="s">
        <v>267</v>
      </c>
      <c r="E247" s="6" t="s">
        <v>213</v>
      </c>
      <c r="F247" s="6"/>
      <c r="G247" s="7">
        <f>G248</f>
        <v>300</v>
      </c>
      <c r="H247" s="87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4"/>
      <c r="Y247" s="68"/>
      <c r="Z247" s="7">
        <f>Z248</f>
        <v>135.48</v>
      </c>
      <c r="AA247" s="162">
        <f t="shared" si="40"/>
        <v>45.16</v>
      </c>
    </row>
    <row r="248" spans="1:27" ht="32.25" outlineLevel="6" thickBot="1">
      <c r="A248" s="101" t="s">
        <v>221</v>
      </c>
      <c r="B248" s="105">
        <v>951</v>
      </c>
      <c r="C248" s="106" t="s">
        <v>26</v>
      </c>
      <c r="D248" s="106" t="s">
        <v>267</v>
      </c>
      <c r="E248" s="106" t="s">
        <v>215</v>
      </c>
      <c r="F248" s="106"/>
      <c r="G248" s="113">
        <v>300</v>
      </c>
      <c r="H248" s="87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84"/>
      <c r="Y248" s="68"/>
      <c r="Z248" s="113">
        <v>135.48</v>
      </c>
      <c r="AA248" s="162">
        <f t="shared" si="40"/>
        <v>45.16</v>
      </c>
    </row>
    <row r="249" spans="1:27" ht="19.5" outlineLevel="6" thickBot="1">
      <c r="A249" s="108" t="s">
        <v>264</v>
      </c>
      <c r="B249" s="103">
        <v>951</v>
      </c>
      <c r="C249" s="104" t="s">
        <v>26</v>
      </c>
      <c r="D249" s="104" t="s">
        <v>268</v>
      </c>
      <c r="E249" s="104" t="s">
        <v>5</v>
      </c>
      <c r="F249" s="104"/>
      <c r="G249" s="16">
        <f>G250</f>
        <v>200</v>
      </c>
      <c r="H249" s="87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4"/>
      <c r="Y249" s="68"/>
      <c r="Z249" s="16">
        <f>Z250</f>
        <v>174.9</v>
      </c>
      <c r="AA249" s="162">
        <f t="shared" si="40"/>
        <v>87.45</v>
      </c>
    </row>
    <row r="250" spans="1:27" ht="32.25" outlineLevel="6" thickBot="1">
      <c r="A250" s="5" t="s">
        <v>219</v>
      </c>
      <c r="B250" s="22">
        <v>951</v>
      </c>
      <c r="C250" s="6" t="s">
        <v>26</v>
      </c>
      <c r="D250" s="6" t="s">
        <v>268</v>
      </c>
      <c r="E250" s="6" t="s">
        <v>213</v>
      </c>
      <c r="F250" s="6"/>
      <c r="G250" s="7">
        <f>G251</f>
        <v>200</v>
      </c>
      <c r="H250" s="87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4"/>
      <c r="Y250" s="68"/>
      <c r="Z250" s="7">
        <f>Z251</f>
        <v>174.9</v>
      </c>
      <c r="AA250" s="162">
        <f t="shared" si="40"/>
        <v>87.45</v>
      </c>
    </row>
    <row r="251" spans="1:27" ht="32.25" outlineLevel="6" thickBot="1">
      <c r="A251" s="101" t="s">
        <v>221</v>
      </c>
      <c r="B251" s="105">
        <v>951</v>
      </c>
      <c r="C251" s="106" t="s">
        <v>26</v>
      </c>
      <c r="D251" s="106" t="s">
        <v>268</v>
      </c>
      <c r="E251" s="106" t="s">
        <v>215</v>
      </c>
      <c r="F251" s="106"/>
      <c r="G251" s="113">
        <v>200</v>
      </c>
      <c r="H251" s="87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4"/>
      <c r="Y251" s="68"/>
      <c r="Z251" s="113">
        <v>174.9</v>
      </c>
      <c r="AA251" s="162">
        <f t="shared" si="40"/>
        <v>87.45</v>
      </c>
    </row>
    <row r="252" spans="1:27" ht="19.5" outlineLevel="6" thickBot="1">
      <c r="A252" s="108" t="s">
        <v>265</v>
      </c>
      <c r="B252" s="103">
        <v>951</v>
      </c>
      <c r="C252" s="104" t="s">
        <v>26</v>
      </c>
      <c r="D252" s="104" t="s">
        <v>269</v>
      </c>
      <c r="E252" s="104" t="s">
        <v>5</v>
      </c>
      <c r="F252" s="104"/>
      <c r="G252" s="16">
        <f>G253</f>
        <v>250</v>
      </c>
      <c r="H252" s="87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4"/>
      <c r="Y252" s="68"/>
      <c r="Z252" s="16">
        <f>Z253</f>
        <v>249.72</v>
      </c>
      <c r="AA252" s="162">
        <f t="shared" si="40"/>
        <v>99.888</v>
      </c>
    </row>
    <row r="253" spans="1:27" ht="19.5" outlineLevel="6" thickBot="1">
      <c r="A253" s="108" t="s">
        <v>266</v>
      </c>
      <c r="B253" s="103">
        <v>951</v>
      </c>
      <c r="C253" s="104" t="s">
        <v>26</v>
      </c>
      <c r="D253" s="104" t="s">
        <v>270</v>
      </c>
      <c r="E253" s="104" t="s">
        <v>5</v>
      </c>
      <c r="F253" s="104"/>
      <c r="G253" s="16">
        <f>G254</f>
        <v>250</v>
      </c>
      <c r="H253" s="87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4"/>
      <c r="Y253" s="68"/>
      <c r="Z253" s="16">
        <f>Z254</f>
        <v>249.72</v>
      </c>
      <c r="AA253" s="162">
        <f t="shared" si="40"/>
        <v>99.888</v>
      </c>
    </row>
    <row r="254" spans="1:27" ht="32.25" outlineLevel="6" thickBot="1">
      <c r="A254" s="5" t="s">
        <v>219</v>
      </c>
      <c r="B254" s="22">
        <v>951</v>
      </c>
      <c r="C254" s="6" t="s">
        <v>26</v>
      </c>
      <c r="D254" s="6" t="s">
        <v>270</v>
      </c>
      <c r="E254" s="6" t="s">
        <v>213</v>
      </c>
      <c r="F254" s="6"/>
      <c r="G254" s="7">
        <f>G255</f>
        <v>250</v>
      </c>
      <c r="H254" s="87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4"/>
      <c r="Y254" s="68"/>
      <c r="Z254" s="7">
        <f>Z255</f>
        <v>249.72</v>
      </c>
      <c r="AA254" s="162">
        <f t="shared" si="40"/>
        <v>99.888</v>
      </c>
    </row>
    <row r="255" spans="1:27" ht="32.25" outlineLevel="6" thickBot="1">
      <c r="A255" s="101" t="s">
        <v>221</v>
      </c>
      <c r="B255" s="105">
        <v>951</v>
      </c>
      <c r="C255" s="106" t="s">
        <v>26</v>
      </c>
      <c r="D255" s="106" t="s">
        <v>270</v>
      </c>
      <c r="E255" s="106" t="s">
        <v>215</v>
      </c>
      <c r="F255" s="106"/>
      <c r="G255" s="113">
        <v>250</v>
      </c>
      <c r="H255" s="87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4"/>
      <c r="Y255" s="68"/>
      <c r="Z255" s="113">
        <v>249.72</v>
      </c>
      <c r="AA255" s="162">
        <f t="shared" si="40"/>
        <v>99.888</v>
      </c>
    </row>
    <row r="256" spans="1:27" ht="32.25" outlineLevel="6" thickBot="1">
      <c r="A256" s="8" t="s">
        <v>355</v>
      </c>
      <c r="B256" s="20">
        <v>951</v>
      </c>
      <c r="C256" s="9" t="s">
        <v>356</v>
      </c>
      <c r="D256" s="9" t="s">
        <v>6</v>
      </c>
      <c r="E256" s="9" t="s">
        <v>5</v>
      </c>
      <c r="F256" s="9"/>
      <c r="G256" s="10">
        <f>G257</f>
        <v>1500</v>
      </c>
      <c r="H256" s="87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4"/>
      <c r="Y256" s="68"/>
      <c r="Z256" s="10">
        <f>Z257</f>
        <v>0</v>
      </c>
      <c r="AA256" s="162">
        <f t="shared" si="40"/>
        <v>0</v>
      </c>
    </row>
    <row r="257" spans="1:27" ht="19.5" outlineLevel="6" thickBot="1">
      <c r="A257" s="13" t="s">
        <v>71</v>
      </c>
      <c r="B257" s="20">
        <v>951</v>
      </c>
      <c r="C257" s="9" t="s">
        <v>356</v>
      </c>
      <c r="D257" s="9" t="s">
        <v>6</v>
      </c>
      <c r="E257" s="9" t="s">
        <v>5</v>
      </c>
      <c r="F257" s="9"/>
      <c r="G257" s="10">
        <f>G258</f>
        <v>1500</v>
      </c>
      <c r="H257" s="87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4"/>
      <c r="Y257" s="68"/>
      <c r="Z257" s="10">
        <f>Z258</f>
        <v>0</v>
      </c>
      <c r="AA257" s="162">
        <f t="shared" si="40"/>
        <v>0</v>
      </c>
    </row>
    <row r="258" spans="1:27" ht="19.5" outlineLevel="6" thickBot="1">
      <c r="A258" s="13" t="s">
        <v>303</v>
      </c>
      <c r="B258" s="20">
        <v>951</v>
      </c>
      <c r="C258" s="9" t="s">
        <v>356</v>
      </c>
      <c r="D258" s="9" t="s">
        <v>269</v>
      </c>
      <c r="E258" s="9" t="s">
        <v>5</v>
      </c>
      <c r="F258" s="9"/>
      <c r="G258" s="10">
        <f>G259</f>
        <v>1500</v>
      </c>
      <c r="H258" s="87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4"/>
      <c r="Y258" s="68"/>
      <c r="Z258" s="10">
        <f>Z259</f>
        <v>0</v>
      </c>
      <c r="AA258" s="162">
        <f t="shared" si="40"/>
        <v>0</v>
      </c>
    </row>
    <row r="259" spans="1:27" ht="19.5" outlineLevel="6" thickBot="1">
      <c r="A259" s="8" t="s">
        <v>266</v>
      </c>
      <c r="B259" s="20">
        <v>951</v>
      </c>
      <c r="C259" s="9" t="s">
        <v>356</v>
      </c>
      <c r="D259" s="9" t="s">
        <v>270</v>
      </c>
      <c r="E259" s="9" t="s">
        <v>5</v>
      </c>
      <c r="F259" s="9"/>
      <c r="G259" s="10">
        <f>G260</f>
        <v>1500</v>
      </c>
      <c r="H259" s="87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4"/>
      <c r="Y259" s="68"/>
      <c r="Z259" s="10">
        <f>Z260</f>
        <v>0</v>
      </c>
      <c r="AA259" s="162">
        <f t="shared" si="40"/>
        <v>0</v>
      </c>
    </row>
    <row r="260" spans="1:27" ht="19.5" outlineLevel="6" thickBot="1">
      <c r="A260" s="5" t="s">
        <v>255</v>
      </c>
      <c r="B260" s="22">
        <v>951</v>
      </c>
      <c r="C260" s="6" t="s">
        <v>356</v>
      </c>
      <c r="D260" s="6" t="s">
        <v>270</v>
      </c>
      <c r="E260" s="6" t="s">
        <v>253</v>
      </c>
      <c r="F260" s="6"/>
      <c r="G260" s="7">
        <v>1500</v>
      </c>
      <c r="H260" s="87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4"/>
      <c r="Y260" s="68"/>
      <c r="Z260" s="7">
        <v>0</v>
      </c>
      <c r="AA260" s="162">
        <f t="shared" si="40"/>
        <v>0</v>
      </c>
    </row>
    <row r="261" spans="1:27" ht="19.5" outlineLevel="6" thickBot="1">
      <c r="A261" s="32" t="s">
        <v>107</v>
      </c>
      <c r="B261" s="19">
        <v>951</v>
      </c>
      <c r="C261" s="14" t="s">
        <v>106</v>
      </c>
      <c r="D261" s="14" t="s">
        <v>6</v>
      </c>
      <c r="E261" s="14" t="s">
        <v>5</v>
      </c>
      <c r="F261" s="14"/>
      <c r="G261" s="33">
        <f>G263+G268+G276</f>
        <v>1568.4</v>
      </c>
      <c r="H261" s="33">
        <f aca="true" t="shared" si="46" ref="H261:X261">H263+H268</f>
        <v>0</v>
      </c>
      <c r="I261" s="33">
        <f t="shared" si="46"/>
        <v>0</v>
      </c>
      <c r="J261" s="33">
        <f t="shared" si="46"/>
        <v>0</v>
      </c>
      <c r="K261" s="33">
        <f t="shared" si="46"/>
        <v>0</v>
      </c>
      <c r="L261" s="33">
        <f t="shared" si="46"/>
        <v>0</v>
      </c>
      <c r="M261" s="33">
        <f t="shared" si="46"/>
        <v>0</v>
      </c>
      <c r="N261" s="33">
        <f t="shared" si="46"/>
        <v>0</v>
      </c>
      <c r="O261" s="33">
        <f t="shared" si="46"/>
        <v>0</v>
      </c>
      <c r="P261" s="33">
        <f t="shared" si="46"/>
        <v>0</v>
      </c>
      <c r="Q261" s="33">
        <f t="shared" si="46"/>
        <v>0</v>
      </c>
      <c r="R261" s="33">
        <f t="shared" si="46"/>
        <v>0</v>
      </c>
      <c r="S261" s="33">
        <f t="shared" si="46"/>
        <v>0</v>
      </c>
      <c r="T261" s="33">
        <f t="shared" si="46"/>
        <v>0</v>
      </c>
      <c r="U261" s="33">
        <f t="shared" si="46"/>
        <v>0</v>
      </c>
      <c r="V261" s="33">
        <f t="shared" si="46"/>
        <v>0</v>
      </c>
      <c r="W261" s="33">
        <f t="shared" si="46"/>
        <v>0</v>
      </c>
      <c r="X261" s="82">
        <f t="shared" si="46"/>
        <v>241.07674</v>
      </c>
      <c r="Y261" s="68">
        <f>X261/G261*100</f>
        <v>15.370870951287936</v>
      </c>
      <c r="Z261" s="33">
        <f>Z263+Z268+Z276</f>
        <v>498.88</v>
      </c>
      <c r="AA261" s="162">
        <f t="shared" si="40"/>
        <v>31.80821219076766</v>
      </c>
    </row>
    <row r="262" spans="1:27" ht="19.5" outlineLevel="6" thickBot="1">
      <c r="A262" s="13" t="s">
        <v>71</v>
      </c>
      <c r="B262" s="20">
        <v>951</v>
      </c>
      <c r="C262" s="89" t="s">
        <v>106</v>
      </c>
      <c r="D262" s="89" t="s">
        <v>6</v>
      </c>
      <c r="E262" s="89" t="s">
        <v>5</v>
      </c>
      <c r="F262" s="89"/>
      <c r="G262" s="148">
        <f>G269+G277</f>
        <v>1162.2</v>
      </c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82"/>
      <c r="Y262" s="68"/>
      <c r="Z262" s="148">
        <f>Z269+Z277</f>
        <v>219.56</v>
      </c>
      <c r="AA262" s="162">
        <f t="shared" si="40"/>
        <v>18.891757012562383</v>
      </c>
    </row>
    <row r="263" spans="1:27" ht="16.5" outlineLevel="6" thickBot="1">
      <c r="A263" s="34" t="s">
        <v>77</v>
      </c>
      <c r="B263" s="20">
        <v>951</v>
      </c>
      <c r="C263" s="9" t="s">
        <v>29</v>
      </c>
      <c r="D263" s="9" t="s">
        <v>6</v>
      </c>
      <c r="E263" s="9" t="s">
        <v>5</v>
      </c>
      <c r="F263" s="9"/>
      <c r="G263" s="35">
        <f>G264</f>
        <v>406.2</v>
      </c>
      <c r="H263" s="35">
        <f aca="true" t="shared" si="47" ref="H263:X265">H264</f>
        <v>0</v>
      </c>
      <c r="I263" s="35">
        <f t="shared" si="47"/>
        <v>0</v>
      </c>
      <c r="J263" s="35">
        <f t="shared" si="47"/>
        <v>0</v>
      </c>
      <c r="K263" s="35">
        <f t="shared" si="47"/>
        <v>0</v>
      </c>
      <c r="L263" s="35">
        <f t="shared" si="47"/>
        <v>0</v>
      </c>
      <c r="M263" s="35">
        <f t="shared" si="47"/>
        <v>0</v>
      </c>
      <c r="N263" s="35">
        <f t="shared" si="47"/>
        <v>0</v>
      </c>
      <c r="O263" s="35">
        <f t="shared" si="47"/>
        <v>0</v>
      </c>
      <c r="P263" s="35">
        <f t="shared" si="47"/>
        <v>0</v>
      </c>
      <c r="Q263" s="35">
        <f t="shared" si="47"/>
        <v>0</v>
      </c>
      <c r="R263" s="35">
        <f t="shared" si="47"/>
        <v>0</v>
      </c>
      <c r="S263" s="35">
        <f t="shared" si="47"/>
        <v>0</v>
      </c>
      <c r="T263" s="35">
        <f t="shared" si="47"/>
        <v>0</v>
      </c>
      <c r="U263" s="35">
        <f t="shared" si="47"/>
        <v>0</v>
      </c>
      <c r="V263" s="35">
        <f t="shared" si="47"/>
        <v>0</v>
      </c>
      <c r="W263" s="35">
        <f t="shared" si="47"/>
        <v>0</v>
      </c>
      <c r="X263" s="75">
        <f t="shared" si="47"/>
        <v>178.07376</v>
      </c>
      <c r="Y263" s="68">
        <f>X263/G263*100</f>
        <v>43.8389364844904</v>
      </c>
      <c r="Z263" s="35">
        <f>Z264</f>
        <v>279.32</v>
      </c>
      <c r="AA263" s="162">
        <f t="shared" si="40"/>
        <v>68.7641555883801</v>
      </c>
    </row>
    <row r="264" spans="1:27" ht="32.25" outlineLevel="6" thickBot="1">
      <c r="A264" s="36" t="s">
        <v>103</v>
      </c>
      <c r="B264" s="21">
        <v>951</v>
      </c>
      <c r="C264" s="11" t="s">
        <v>29</v>
      </c>
      <c r="D264" s="11" t="s">
        <v>102</v>
      </c>
      <c r="E264" s="11" t="s">
        <v>5</v>
      </c>
      <c r="F264" s="11"/>
      <c r="G264" s="37">
        <f>G265</f>
        <v>406.2</v>
      </c>
      <c r="H264" s="37">
        <f t="shared" si="47"/>
        <v>0</v>
      </c>
      <c r="I264" s="37">
        <f t="shared" si="47"/>
        <v>0</v>
      </c>
      <c r="J264" s="37">
        <f t="shared" si="47"/>
        <v>0</v>
      </c>
      <c r="K264" s="37">
        <f t="shared" si="47"/>
        <v>0</v>
      </c>
      <c r="L264" s="37">
        <f t="shared" si="47"/>
        <v>0</v>
      </c>
      <c r="M264" s="37">
        <f t="shared" si="47"/>
        <v>0</v>
      </c>
      <c r="N264" s="37">
        <f t="shared" si="47"/>
        <v>0</v>
      </c>
      <c r="O264" s="37">
        <f t="shared" si="47"/>
        <v>0</v>
      </c>
      <c r="P264" s="37">
        <f t="shared" si="47"/>
        <v>0</v>
      </c>
      <c r="Q264" s="37">
        <f t="shared" si="47"/>
        <v>0</v>
      </c>
      <c r="R264" s="37">
        <f t="shared" si="47"/>
        <v>0</v>
      </c>
      <c r="S264" s="37">
        <f t="shared" si="47"/>
        <v>0</v>
      </c>
      <c r="T264" s="37">
        <f t="shared" si="47"/>
        <v>0</v>
      </c>
      <c r="U264" s="37">
        <f t="shared" si="47"/>
        <v>0</v>
      </c>
      <c r="V264" s="37">
        <f t="shared" si="47"/>
        <v>0</v>
      </c>
      <c r="W264" s="37">
        <f t="shared" si="47"/>
        <v>0</v>
      </c>
      <c r="X264" s="76">
        <f t="shared" si="47"/>
        <v>178.07376</v>
      </c>
      <c r="Y264" s="68">
        <f>X264/G264*100</f>
        <v>43.8389364844904</v>
      </c>
      <c r="Z264" s="37">
        <f>Z265</f>
        <v>279.32</v>
      </c>
      <c r="AA264" s="162">
        <f t="shared" si="40"/>
        <v>68.7641555883801</v>
      </c>
    </row>
    <row r="265" spans="1:27" ht="32.25" outlineLevel="6" thickBot="1">
      <c r="A265" s="102" t="s">
        <v>78</v>
      </c>
      <c r="B265" s="103">
        <v>951</v>
      </c>
      <c r="C265" s="104" t="s">
        <v>29</v>
      </c>
      <c r="D265" s="104" t="s">
        <v>30</v>
      </c>
      <c r="E265" s="104" t="s">
        <v>5</v>
      </c>
      <c r="F265" s="104"/>
      <c r="G265" s="40">
        <f>G266</f>
        <v>406.2</v>
      </c>
      <c r="H265" s="39">
        <f t="shared" si="47"/>
        <v>0</v>
      </c>
      <c r="I265" s="39">
        <f t="shared" si="47"/>
        <v>0</v>
      </c>
      <c r="J265" s="39">
        <f t="shared" si="47"/>
        <v>0</v>
      </c>
      <c r="K265" s="39">
        <f t="shared" si="47"/>
        <v>0</v>
      </c>
      <c r="L265" s="39">
        <f t="shared" si="47"/>
        <v>0</v>
      </c>
      <c r="M265" s="39">
        <f t="shared" si="47"/>
        <v>0</v>
      </c>
      <c r="N265" s="39">
        <f t="shared" si="47"/>
        <v>0</v>
      </c>
      <c r="O265" s="39">
        <f t="shared" si="47"/>
        <v>0</v>
      </c>
      <c r="P265" s="39">
        <f t="shared" si="47"/>
        <v>0</v>
      </c>
      <c r="Q265" s="39">
        <f t="shared" si="47"/>
        <v>0</v>
      </c>
      <c r="R265" s="39">
        <f t="shared" si="47"/>
        <v>0</v>
      </c>
      <c r="S265" s="39">
        <f t="shared" si="47"/>
        <v>0</v>
      </c>
      <c r="T265" s="39">
        <f t="shared" si="47"/>
        <v>0</v>
      </c>
      <c r="U265" s="39">
        <f t="shared" si="47"/>
        <v>0</v>
      </c>
      <c r="V265" s="39">
        <f t="shared" si="47"/>
        <v>0</v>
      </c>
      <c r="W265" s="39">
        <f t="shared" si="47"/>
        <v>0</v>
      </c>
      <c r="X265" s="77">
        <f t="shared" si="47"/>
        <v>178.07376</v>
      </c>
      <c r="Y265" s="68">
        <f>X265/G265*100</f>
        <v>43.8389364844904</v>
      </c>
      <c r="Z265" s="40">
        <f>Z266</f>
        <v>279.32</v>
      </c>
      <c r="AA265" s="162">
        <f t="shared" si="40"/>
        <v>68.7641555883801</v>
      </c>
    </row>
    <row r="266" spans="1:27" ht="32.25" outlineLevel="6" thickBot="1">
      <c r="A266" s="5" t="s">
        <v>273</v>
      </c>
      <c r="B266" s="22">
        <v>951</v>
      </c>
      <c r="C266" s="6" t="s">
        <v>29</v>
      </c>
      <c r="D266" s="6" t="s">
        <v>30</v>
      </c>
      <c r="E266" s="6" t="s">
        <v>271</v>
      </c>
      <c r="F266" s="6"/>
      <c r="G266" s="39">
        <f>G267</f>
        <v>406.2</v>
      </c>
      <c r="H266" s="27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52"/>
      <c r="X266" s="74">
        <v>178.07376</v>
      </c>
      <c r="Y266" s="68">
        <f>X266/G266*100</f>
        <v>43.8389364844904</v>
      </c>
      <c r="Z266" s="39">
        <f>Z267</f>
        <v>279.32</v>
      </c>
      <c r="AA266" s="162">
        <f t="shared" si="40"/>
        <v>68.7641555883801</v>
      </c>
    </row>
    <row r="267" spans="1:27" ht="32.25" outlineLevel="6" thickBot="1">
      <c r="A267" s="101" t="s">
        <v>274</v>
      </c>
      <c r="B267" s="105">
        <v>951</v>
      </c>
      <c r="C267" s="106" t="s">
        <v>29</v>
      </c>
      <c r="D267" s="106" t="s">
        <v>30</v>
      </c>
      <c r="E267" s="106" t="s">
        <v>272</v>
      </c>
      <c r="F267" s="106"/>
      <c r="G267" s="107">
        <v>406.2</v>
      </c>
      <c r="H267" s="87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84"/>
      <c r="Y267" s="68"/>
      <c r="Z267" s="107">
        <v>279.32</v>
      </c>
      <c r="AA267" s="162">
        <f t="shared" si="40"/>
        <v>68.7641555883801</v>
      </c>
    </row>
    <row r="268" spans="1:27" ht="16.5" outlineLevel="6" thickBot="1">
      <c r="A268" s="34" t="s">
        <v>79</v>
      </c>
      <c r="B268" s="20">
        <v>951</v>
      </c>
      <c r="C268" s="9" t="s">
        <v>31</v>
      </c>
      <c r="D268" s="9" t="s">
        <v>6</v>
      </c>
      <c r="E268" s="9" t="s">
        <v>5</v>
      </c>
      <c r="F268" s="9"/>
      <c r="G268" s="35">
        <f>G269</f>
        <v>1112.2</v>
      </c>
      <c r="H268" s="35">
        <f aca="true" t="shared" si="48" ref="H268:X269">H269</f>
        <v>0</v>
      </c>
      <c r="I268" s="35">
        <f t="shared" si="48"/>
        <v>0</v>
      </c>
      <c r="J268" s="35">
        <f t="shared" si="48"/>
        <v>0</v>
      </c>
      <c r="K268" s="35">
        <f t="shared" si="48"/>
        <v>0</v>
      </c>
      <c r="L268" s="35">
        <f t="shared" si="48"/>
        <v>0</v>
      </c>
      <c r="M268" s="35">
        <f t="shared" si="48"/>
        <v>0</v>
      </c>
      <c r="N268" s="35">
        <f t="shared" si="48"/>
        <v>0</v>
      </c>
      <c r="O268" s="35">
        <f t="shared" si="48"/>
        <v>0</v>
      </c>
      <c r="P268" s="35">
        <f t="shared" si="48"/>
        <v>0</v>
      </c>
      <c r="Q268" s="35">
        <f t="shared" si="48"/>
        <v>0</v>
      </c>
      <c r="R268" s="35">
        <f t="shared" si="48"/>
        <v>0</v>
      </c>
      <c r="S268" s="35">
        <f t="shared" si="48"/>
        <v>0</v>
      </c>
      <c r="T268" s="35">
        <f t="shared" si="48"/>
        <v>0</v>
      </c>
      <c r="U268" s="35">
        <f t="shared" si="48"/>
        <v>0</v>
      </c>
      <c r="V268" s="35">
        <f t="shared" si="48"/>
        <v>0</v>
      </c>
      <c r="W268" s="35">
        <f t="shared" si="48"/>
        <v>0</v>
      </c>
      <c r="X268" s="75">
        <f t="shared" si="48"/>
        <v>63.00298</v>
      </c>
      <c r="Y268" s="68">
        <f>X268/G268*100</f>
        <v>5.664716777557993</v>
      </c>
      <c r="Z268" s="35">
        <f>Z269</f>
        <v>184.56</v>
      </c>
      <c r="AA268" s="162">
        <f aca="true" t="shared" si="49" ref="AA268:AA316">Z268/G268*100</f>
        <v>16.594137745009892</v>
      </c>
    </row>
    <row r="269" spans="1:27" ht="16.5" outlineLevel="6" thickBot="1">
      <c r="A269" s="36" t="s">
        <v>71</v>
      </c>
      <c r="B269" s="21">
        <v>951</v>
      </c>
      <c r="C269" s="11" t="s">
        <v>31</v>
      </c>
      <c r="D269" s="11" t="s">
        <v>24</v>
      </c>
      <c r="E269" s="11" t="s">
        <v>5</v>
      </c>
      <c r="F269" s="11"/>
      <c r="G269" s="37">
        <f>G270+G273</f>
        <v>1112.2</v>
      </c>
      <c r="H269" s="37">
        <f t="shared" si="48"/>
        <v>0</v>
      </c>
      <c r="I269" s="37">
        <f t="shared" si="48"/>
        <v>0</v>
      </c>
      <c r="J269" s="37">
        <f t="shared" si="48"/>
        <v>0</v>
      </c>
      <c r="K269" s="37">
        <f t="shared" si="48"/>
        <v>0</v>
      </c>
      <c r="L269" s="37">
        <f t="shared" si="48"/>
        <v>0</v>
      </c>
      <c r="M269" s="37">
        <f t="shared" si="48"/>
        <v>0</v>
      </c>
      <c r="N269" s="37">
        <f t="shared" si="48"/>
        <v>0</v>
      </c>
      <c r="O269" s="37">
        <f t="shared" si="48"/>
        <v>0</v>
      </c>
      <c r="P269" s="37">
        <f t="shared" si="48"/>
        <v>0</v>
      </c>
      <c r="Q269" s="37">
        <f t="shared" si="48"/>
        <v>0</v>
      </c>
      <c r="R269" s="37">
        <f t="shared" si="48"/>
        <v>0</v>
      </c>
      <c r="S269" s="37">
        <f t="shared" si="48"/>
        <v>0</v>
      </c>
      <c r="T269" s="37">
        <f t="shared" si="48"/>
        <v>0</v>
      </c>
      <c r="U269" s="37">
        <f t="shared" si="48"/>
        <v>0</v>
      </c>
      <c r="V269" s="37">
        <f t="shared" si="48"/>
        <v>0</v>
      </c>
      <c r="W269" s="37">
        <f t="shared" si="48"/>
        <v>0</v>
      </c>
      <c r="X269" s="76">
        <f t="shared" si="48"/>
        <v>63.00298</v>
      </c>
      <c r="Y269" s="68">
        <f>X269/G269*100</f>
        <v>5.664716777557993</v>
      </c>
      <c r="Z269" s="37">
        <f>Z270+Z273</f>
        <v>184.56</v>
      </c>
      <c r="AA269" s="162">
        <f t="shared" si="49"/>
        <v>16.594137745009892</v>
      </c>
    </row>
    <row r="270" spans="1:27" ht="32.25" outlineLevel="6" thickBot="1">
      <c r="A270" s="108" t="s">
        <v>278</v>
      </c>
      <c r="B270" s="103">
        <v>951</v>
      </c>
      <c r="C270" s="104" t="s">
        <v>31</v>
      </c>
      <c r="D270" s="104" t="s">
        <v>275</v>
      </c>
      <c r="E270" s="104" t="s">
        <v>5</v>
      </c>
      <c r="F270" s="104"/>
      <c r="G270" s="40">
        <f>G271</f>
        <v>718.2</v>
      </c>
      <c r="H270" s="27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52"/>
      <c r="X270" s="74">
        <v>63.00298</v>
      </c>
      <c r="Y270" s="68">
        <f>X270/G270*100</f>
        <v>8.772344750765802</v>
      </c>
      <c r="Z270" s="40">
        <f>Z271</f>
        <v>0</v>
      </c>
      <c r="AA270" s="162">
        <f t="shared" si="49"/>
        <v>0</v>
      </c>
    </row>
    <row r="271" spans="1:27" ht="32.25" outlineLevel="6" thickBot="1">
      <c r="A271" s="5" t="s">
        <v>227</v>
      </c>
      <c r="B271" s="22">
        <v>951</v>
      </c>
      <c r="C271" s="6" t="s">
        <v>31</v>
      </c>
      <c r="D271" s="6" t="s">
        <v>275</v>
      </c>
      <c r="E271" s="6" t="s">
        <v>225</v>
      </c>
      <c r="F271" s="6"/>
      <c r="G271" s="39">
        <f>G272</f>
        <v>718.2</v>
      </c>
      <c r="H271" s="87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84"/>
      <c r="Y271" s="68"/>
      <c r="Z271" s="39">
        <f>Z272</f>
        <v>0</v>
      </c>
      <c r="AA271" s="162">
        <f t="shared" si="49"/>
        <v>0</v>
      </c>
    </row>
    <row r="272" spans="1:27" ht="19.5" outlineLevel="6" thickBot="1">
      <c r="A272" s="101" t="s">
        <v>279</v>
      </c>
      <c r="B272" s="105">
        <v>951</v>
      </c>
      <c r="C272" s="106" t="s">
        <v>31</v>
      </c>
      <c r="D272" s="106" t="s">
        <v>275</v>
      </c>
      <c r="E272" s="106" t="s">
        <v>276</v>
      </c>
      <c r="F272" s="106"/>
      <c r="G272" s="107">
        <v>718.2</v>
      </c>
      <c r="H272" s="87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84"/>
      <c r="Y272" s="68"/>
      <c r="Z272" s="107">
        <v>0</v>
      </c>
      <c r="AA272" s="162">
        <f t="shared" si="49"/>
        <v>0</v>
      </c>
    </row>
    <row r="273" spans="1:27" ht="32.25" outlineLevel="6" thickBot="1">
      <c r="A273" s="108" t="s">
        <v>280</v>
      </c>
      <c r="B273" s="103">
        <v>951</v>
      </c>
      <c r="C273" s="104" t="s">
        <v>31</v>
      </c>
      <c r="D273" s="104" t="s">
        <v>277</v>
      </c>
      <c r="E273" s="104" t="s">
        <v>5</v>
      </c>
      <c r="F273" s="104"/>
      <c r="G273" s="40">
        <f>G274</f>
        <v>394</v>
      </c>
      <c r="H273" s="87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84"/>
      <c r="Y273" s="68"/>
      <c r="Z273" s="40">
        <f>Z274</f>
        <v>184.56</v>
      </c>
      <c r="AA273" s="162">
        <f t="shared" si="49"/>
        <v>46.84263959390863</v>
      </c>
    </row>
    <row r="274" spans="1:27" ht="32.25" outlineLevel="6" thickBot="1">
      <c r="A274" s="5" t="s">
        <v>227</v>
      </c>
      <c r="B274" s="22">
        <v>951</v>
      </c>
      <c r="C274" s="6" t="s">
        <v>31</v>
      </c>
      <c r="D274" s="6" t="s">
        <v>277</v>
      </c>
      <c r="E274" s="6" t="s">
        <v>225</v>
      </c>
      <c r="F274" s="6"/>
      <c r="G274" s="39">
        <f>G275</f>
        <v>394</v>
      </c>
      <c r="H274" s="87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84"/>
      <c r="Y274" s="68"/>
      <c r="Z274" s="39">
        <f>Z275</f>
        <v>184.56</v>
      </c>
      <c r="AA274" s="162">
        <f t="shared" si="49"/>
        <v>46.84263959390863</v>
      </c>
    </row>
    <row r="275" spans="1:27" ht="19.5" outlineLevel="6" thickBot="1">
      <c r="A275" s="101" t="s">
        <v>279</v>
      </c>
      <c r="B275" s="105">
        <v>951</v>
      </c>
      <c r="C275" s="106" t="s">
        <v>31</v>
      </c>
      <c r="D275" s="106" t="s">
        <v>277</v>
      </c>
      <c r="E275" s="106" t="s">
        <v>276</v>
      </c>
      <c r="F275" s="106"/>
      <c r="G275" s="107">
        <v>394</v>
      </c>
      <c r="H275" s="87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84"/>
      <c r="Y275" s="68"/>
      <c r="Z275" s="107">
        <v>184.56</v>
      </c>
      <c r="AA275" s="162">
        <f t="shared" si="49"/>
        <v>46.84263959390863</v>
      </c>
    </row>
    <row r="276" spans="1:27" ht="19.5" outlineLevel="6" thickBot="1">
      <c r="A276" s="8" t="s">
        <v>314</v>
      </c>
      <c r="B276" s="20">
        <v>951</v>
      </c>
      <c r="C276" s="9" t="s">
        <v>316</v>
      </c>
      <c r="D276" s="9" t="s">
        <v>6</v>
      </c>
      <c r="E276" s="9" t="s">
        <v>5</v>
      </c>
      <c r="F276" s="106"/>
      <c r="G276" s="35">
        <f>G277</f>
        <v>50</v>
      </c>
      <c r="H276" s="87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84"/>
      <c r="Y276" s="68"/>
      <c r="Z276" s="35">
        <f>Z277</f>
        <v>35</v>
      </c>
      <c r="AA276" s="162">
        <f t="shared" si="49"/>
        <v>70</v>
      </c>
    </row>
    <row r="277" spans="1:27" ht="19.5" outlineLevel="6" thickBot="1">
      <c r="A277" s="13" t="s">
        <v>71</v>
      </c>
      <c r="B277" s="20">
        <v>951</v>
      </c>
      <c r="C277" s="9" t="s">
        <v>316</v>
      </c>
      <c r="D277" s="9" t="s">
        <v>24</v>
      </c>
      <c r="E277" s="9" t="s">
        <v>5</v>
      </c>
      <c r="F277" s="106"/>
      <c r="G277" s="35">
        <f>G278</f>
        <v>50</v>
      </c>
      <c r="H277" s="87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84"/>
      <c r="Y277" s="68"/>
      <c r="Z277" s="35">
        <f>Z278</f>
        <v>35</v>
      </c>
      <c r="AA277" s="162">
        <f t="shared" si="49"/>
        <v>70</v>
      </c>
    </row>
    <row r="278" spans="1:27" ht="32.25" outlineLevel="6" thickBot="1">
      <c r="A278" s="158" t="s">
        <v>315</v>
      </c>
      <c r="B278" s="103">
        <v>951</v>
      </c>
      <c r="C278" s="104" t="s">
        <v>316</v>
      </c>
      <c r="D278" s="104" t="s">
        <v>317</v>
      </c>
      <c r="E278" s="104" t="s">
        <v>5</v>
      </c>
      <c r="F278" s="106"/>
      <c r="G278" s="40">
        <f>G279</f>
        <v>50</v>
      </c>
      <c r="H278" s="87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84"/>
      <c r="Y278" s="68"/>
      <c r="Z278" s="40">
        <f>Z279</f>
        <v>35</v>
      </c>
      <c r="AA278" s="162">
        <f t="shared" si="49"/>
        <v>70</v>
      </c>
    </row>
    <row r="279" spans="1:27" ht="32.25" outlineLevel="6" thickBot="1">
      <c r="A279" s="5" t="s">
        <v>219</v>
      </c>
      <c r="B279" s="22">
        <v>951</v>
      </c>
      <c r="C279" s="6" t="s">
        <v>318</v>
      </c>
      <c r="D279" s="6" t="s">
        <v>317</v>
      </c>
      <c r="E279" s="6" t="s">
        <v>213</v>
      </c>
      <c r="F279" s="106"/>
      <c r="G279" s="39">
        <f>G280</f>
        <v>50</v>
      </c>
      <c r="H279" s="87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84"/>
      <c r="Y279" s="68"/>
      <c r="Z279" s="39">
        <f>Z280</f>
        <v>35</v>
      </c>
      <c r="AA279" s="162">
        <f t="shared" si="49"/>
        <v>70</v>
      </c>
    </row>
    <row r="280" spans="1:27" ht="32.25" outlineLevel="6" thickBot="1">
      <c r="A280" s="101" t="s">
        <v>221</v>
      </c>
      <c r="B280" s="105">
        <v>951</v>
      </c>
      <c r="C280" s="106" t="s">
        <v>316</v>
      </c>
      <c r="D280" s="106" t="s">
        <v>317</v>
      </c>
      <c r="E280" s="106" t="s">
        <v>215</v>
      </c>
      <c r="F280" s="106"/>
      <c r="G280" s="107">
        <v>50</v>
      </c>
      <c r="H280" s="87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84"/>
      <c r="Y280" s="68"/>
      <c r="Z280" s="107">
        <v>35</v>
      </c>
      <c r="AA280" s="162">
        <f t="shared" si="49"/>
        <v>70</v>
      </c>
    </row>
    <row r="281" spans="1:27" ht="19.5" outlineLevel="6" thickBot="1">
      <c r="A281" s="32" t="s">
        <v>166</v>
      </c>
      <c r="B281" s="19">
        <v>951</v>
      </c>
      <c r="C281" s="14" t="s">
        <v>105</v>
      </c>
      <c r="D281" s="14" t="s">
        <v>6</v>
      </c>
      <c r="E281" s="14" t="s">
        <v>5</v>
      </c>
      <c r="F281" s="14"/>
      <c r="G281" s="33">
        <f>G283+G288</f>
        <v>500</v>
      </c>
      <c r="H281" s="33">
        <f aca="true" t="shared" si="50" ref="H281:X281">H283+H288</f>
        <v>0</v>
      </c>
      <c r="I281" s="33">
        <f t="shared" si="50"/>
        <v>0</v>
      </c>
      <c r="J281" s="33">
        <f t="shared" si="50"/>
        <v>0</v>
      </c>
      <c r="K281" s="33">
        <f t="shared" si="50"/>
        <v>0</v>
      </c>
      <c r="L281" s="33">
        <f t="shared" si="50"/>
        <v>0</v>
      </c>
      <c r="M281" s="33">
        <f t="shared" si="50"/>
        <v>0</v>
      </c>
      <c r="N281" s="33">
        <f t="shared" si="50"/>
        <v>0</v>
      </c>
      <c r="O281" s="33">
        <f t="shared" si="50"/>
        <v>0</v>
      </c>
      <c r="P281" s="33">
        <f t="shared" si="50"/>
        <v>0</v>
      </c>
      <c r="Q281" s="33">
        <f t="shared" si="50"/>
        <v>0</v>
      </c>
      <c r="R281" s="33">
        <f t="shared" si="50"/>
        <v>0</v>
      </c>
      <c r="S281" s="33">
        <f t="shared" si="50"/>
        <v>0</v>
      </c>
      <c r="T281" s="33">
        <f t="shared" si="50"/>
        <v>0</v>
      </c>
      <c r="U281" s="33">
        <f t="shared" si="50"/>
        <v>0</v>
      </c>
      <c r="V281" s="33">
        <f t="shared" si="50"/>
        <v>0</v>
      </c>
      <c r="W281" s="33">
        <f t="shared" si="50"/>
        <v>0</v>
      </c>
      <c r="X281" s="82">
        <f t="shared" si="50"/>
        <v>499.74378</v>
      </c>
      <c r="Y281" s="68">
        <f>X281/G281*100</f>
        <v>99.948756</v>
      </c>
      <c r="Z281" s="33">
        <f>Z283+Z288</f>
        <v>322.35</v>
      </c>
      <c r="AA281" s="162">
        <f t="shared" si="49"/>
        <v>64.47</v>
      </c>
    </row>
    <row r="282" spans="1:27" ht="19.5" outlineLevel="6" thickBot="1">
      <c r="A282" s="13" t="s">
        <v>71</v>
      </c>
      <c r="B282" s="20">
        <v>952</v>
      </c>
      <c r="C282" s="89" t="s">
        <v>105</v>
      </c>
      <c r="D282" s="89" t="s">
        <v>6</v>
      </c>
      <c r="E282" s="89" t="s">
        <v>5</v>
      </c>
      <c r="F282" s="89"/>
      <c r="G282" s="148">
        <f>G284+G292</f>
        <v>500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82"/>
      <c r="Y282" s="68"/>
      <c r="Z282" s="148">
        <f>Z284+Z292</f>
        <v>322.35</v>
      </c>
      <c r="AA282" s="162">
        <f t="shared" si="49"/>
        <v>64.47</v>
      </c>
    </row>
    <row r="283" spans="1:27" ht="16.5" outlineLevel="6" thickBot="1">
      <c r="A283" s="34" t="s">
        <v>172</v>
      </c>
      <c r="B283" s="20">
        <v>951</v>
      </c>
      <c r="C283" s="9" t="s">
        <v>171</v>
      </c>
      <c r="D283" s="9" t="s">
        <v>6</v>
      </c>
      <c r="E283" s="9" t="s">
        <v>5</v>
      </c>
      <c r="F283" s="9"/>
      <c r="G283" s="35">
        <f>G284</f>
        <v>500</v>
      </c>
      <c r="H283" s="35">
        <f aca="true" t="shared" si="51" ref="H283:X285">H284</f>
        <v>0</v>
      </c>
      <c r="I283" s="35">
        <f t="shared" si="51"/>
        <v>0</v>
      </c>
      <c r="J283" s="35">
        <f t="shared" si="51"/>
        <v>0</v>
      </c>
      <c r="K283" s="35">
        <f t="shared" si="51"/>
        <v>0</v>
      </c>
      <c r="L283" s="35">
        <f t="shared" si="51"/>
        <v>0</v>
      </c>
      <c r="M283" s="35">
        <f t="shared" si="51"/>
        <v>0</v>
      </c>
      <c r="N283" s="35">
        <f t="shared" si="51"/>
        <v>0</v>
      </c>
      <c r="O283" s="35">
        <f t="shared" si="51"/>
        <v>0</v>
      </c>
      <c r="P283" s="35">
        <f t="shared" si="51"/>
        <v>0</v>
      </c>
      <c r="Q283" s="35">
        <f t="shared" si="51"/>
        <v>0</v>
      </c>
      <c r="R283" s="35">
        <f t="shared" si="51"/>
        <v>0</v>
      </c>
      <c r="S283" s="35">
        <f t="shared" si="51"/>
        <v>0</v>
      </c>
      <c r="T283" s="35">
        <f t="shared" si="51"/>
        <v>0</v>
      </c>
      <c r="U283" s="35">
        <f t="shared" si="51"/>
        <v>0</v>
      </c>
      <c r="V283" s="35">
        <f t="shared" si="51"/>
        <v>0</v>
      </c>
      <c r="W283" s="35">
        <f t="shared" si="51"/>
        <v>0</v>
      </c>
      <c r="X283" s="75">
        <f t="shared" si="51"/>
        <v>499.74378</v>
      </c>
      <c r="Y283" s="68">
        <f>X283/G283*100</f>
        <v>99.948756</v>
      </c>
      <c r="Z283" s="35">
        <f>Z284</f>
        <v>322.35</v>
      </c>
      <c r="AA283" s="162">
        <f t="shared" si="49"/>
        <v>64.47</v>
      </c>
    </row>
    <row r="284" spans="1:27" ht="16.5" outlineLevel="6" thickBot="1">
      <c r="A284" s="13" t="s">
        <v>71</v>
      </c>
      <c r="B284" s="21">
        <v>951</v>
      </c>
      <c r="C284" s="11" t="s">
        <v>171</v>
      </c>
      <c r="D284" s="11" t="s">
        <v>24</v>
      </c>
      <c r="E284" s="11" t="s">
        <v>5</v>
      </c>
      <c r="F284" s="11"/>
      <c r="G284" s="37">
        <f>G285</f>
        <v>500</v>
      </c>
      <c r="H284" s="37">
        <f t="shared" si="51"/>
        <v>0</v>
      </c>
      <c r="I284" s="37">
        <f t="shared" si="51"/>
        <v>0</v>
      </c>
      <c r="J284" s="37">
        <f t="shared" si="51"/>
        <v>0</v>
      </c>
      <c r="K284" s="37">
        <f t="shared" si="51"/>
        <v>0</v>
      </c>
      <c r="L284" s="37">
        <f t="shared" si="51"/>
        <v>0</v>
      </c>
      <c r="M284" s="37">
        <f t="shared" si="51"/>
        <v>0</v>
      </c>
      <c r="N284" s="37">
        <f t="shared" si="51"/>
        <v>0</v>
      </c>
      <c r="O284" s="37">
        <f t="shared" si="51"/>
        <v>0</v>
      </c>
      <c r="P284" s="37">
        <f t="shared" si="51"/>
        <v>0</v>
      </c>
      <c r="Q284" s="37">
        <f t="shared" si="51"/>
        <v>0</v>
      </c>
      <c r="R284" s="37">
        <f t="shared" si="51"/>
        <v>0</v>
      </c>
      <c r="S284" s="37">
        <f t="shared" si="51"/>
        <v>0</v>
      </c>
      <c r="T284" s="37">
        <f t="shared" si="51"/>
        <v>0</v>
      </c>
      <c r="U284" s="37">
        <f t="shared" si="51"/>
        <v>0</v>
      </c>
      <c r="V284" s="37">
        <f t="shared" si="51"/>
        <v>0</v>
      </c>
      <c r="W284" s="37">
        <f t="shared" si="51"/>
        <v>0</v>
      </c>
      <c r="X284" s="76">
        <f t="shared" si="51"/>
        <v>499.74378</v>
      </c>
      <c r="Y284" s="68">
        <f>X284/G284*100</f>
        <v>99.948756</v>
      </c>
      <c r="Z284" s="37">
        <f>Z285</f>
        <v>322.35</v>
      </c>
      <c r="AA284" s="162">
        <f t="shared" si="49"/>
        <v>64.47</v>
      </c>
    </row>
    <row r="285" spans="1:27" ht="32.25" outlineLevel="6" thickBot="1">
      <c r="A285" s="115" t="s">
        <v>282</v>
      </c>
      <c r="B285" s="103">
        <v>951</v>
      </c>
      <c r="C285" s="104" t="s">
        <v>171</v>
      </c>
      <c r="D285" s="104" t="s">
        <v>281</v>
      </c>
      <c r="E285" s="104" t="s">
        <v>5</v>
      </c>
      <c r="F285" s="104"/>
      <c r="G285" s="40">
        <f>G286</f>
        <v>500</v>
      </c>
      <c r="H285" s="39">
        <f t="shared" si="51"/>
        <v>0</v>
      </c>
      <c r="I285" s="39">
        <f t="shared" si="51"/>
        <v>0</v>
      </c>
      <c r="J285" s="39">
        <f t="shared" si="51"/>
        <v>0</v>
      </c>
      <c r="K285" s="39">
        <f t="shared" si="51"/>
        <v>0</v>
      </c>
      <c r="L285" s="39">
        <f t="shared" si="51"/>
        <v>0</v>
      </c>
      <c r="M285" s="39">
        <f t="shared" si="51"/>
        <v>0</v>
      </c>
      <c r="N285" s="39">
        <f t="shared" si="51"/>
        <v>0</v>
      </c>
      <c r="O285" s="39">
        <f t="shared" si="51"/>
        <v>0</v>
      </c>
      <c r="P285" s="39">
        <f t="shared" si="51"/>
        <v>0</v>
      </c>
      <c r="Q285" s="39">
        <f t="shared" si="51"/>
        <v>0</v>
      </c>
      <c r="R285" s="39">
        <f t="shared" si="51"/>
        <v>0</v>
      </c>
      <c r="S285" s="39">
        <f t="shared" si="51"/>
        <v>0</v>
      </c>
      <c r="T285" s="39">
        <f t="shared" si="51"/>
        <v>0</v>
      </c>
      <c r="U285" s="39">
        <f t="shared" si="51"/>
        <v>0</v>
      </c>
      <c r="V285" s="39">
        <f t="shared" si="51"/>
        <v>0</v>
      </c>
      <c r="W285" s="39">
        <f t="shared" si="51"/>
        <v>0</v>
      </c>
      <c r="X285" s="77">
        <f t="shared" si="51"/>
        <v>499.74378</v>
      </c>
      <c r="Y285" s="68">
        <f>X285/G285*100</f>
        <v>99.948756</v>
      </c>
      <c r="Z285" s="40">
        <f>Z286</f>
        <v>322.35</v>
      </c>
      <c r="AA285" s="162">
        <f t="shared" si="49"/>
        <v>64.47</v>
      </c>
    </row>
    <row r="286" spans="1:27" ht="32.25" outlineLevel="6" thickBot="1">
      <c r="A286" s="5" t="s">
        <v>219</v>
      </c>
      <c r="B286" s="22">
        <v>951</v>
      </c>
      <c r="C286" s="6" t="s">
        <v>171</v>
      </c>
      <c r="D286" s="6" t="s">
        <v>281</v>
      </c>
      <c r="E286" s="6" t="s">
        <v>213</v>
      </c>
      <c r="F286" s="6"/>
      <c r="G286" s="39">
        <f>G287</f>
        <v>500</v>
      </c>
      <c r="H286" s="27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52"/>
      <c r="X286" s="74">
        <v>499.74378</v>
      </c>
      <c r="Y286" s="68">
        <f>X286/G286*100</f>
        <v>99.948756</v>
      </c>
      <c r="Z286" s="39">
        <f>Z287</f>
        <v>322.35</v>
      </c>
      <c r="AA286" s="162">
        <f t="shared" si="49"/>
        <v>64.47</v>
      </c>
    </row>
    <row r="287" spans="1:27" ht="32.25" outlineLevel="6" thickBot="1">
      <c r="A287" s="101" t="s">
        <v>221</v>
      </c>
      <c r="B287" s="105">
        <v>951</v>
      </c>
      <c r="C287" s="106" t="s">
        <v>171</v>
      </c>
      <c r="D287" s="106" t="s">
        <v>281</v>
      </c>
      <c r="E287" s="106" t="s">
        <v>215</v>
      </c>
      <c r="F287" s="106"/>
      <c r="G287" s="107">
        <v>500</v>
      </c>
      <c r="H287" s="87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84"/>
      <c r="Y287" s="68"/>
      <c r="Z287" s="107">
        <v>322.35</v>
      </c>
      <c r="AA287" s="162">
        <f t="shared" si="49"/>
        <v>64.47</v>
      </c>
    </row>
    <row r="288" spans="1:27" ht="32.25" outlineLevel="6" thickBot="1">
      <c r="A288" s="34" t="s">
        <v>178</v>
      </c>
      <c r="B288" s="20">
        <v>951</v>
      </c>
      <c r="C288" s="9" t="s">
        <v>179</v>
      </c>
      <c r="D288" s="9" t="s">
        <v>6</v>
      </c>
      <c r="E288" s="9" t="s">
        <v>5</v>
      </c>
      <c r="F288" s="9"/>
      <c r="G288" s="35">
        <f>G289+G292</f>
        <v>0</v>
      </c>
      <c r="H288" s="35">
        <f aca="true" t="shared" si="52" ref="H288:X288">H289</f>
        <v>0</v>
      </c>
      <c r="I288" s="35">
        <f t="shared" si="52"/>
        <v>0</v>
      </c>
      <c r="J288" s="35">
        <f t="shared" si="52"/>
        <v>0</v>
      </c>
      <c r="K288" s="35">
        <f t="shared" si="52"/>
        <v>0</v>
      </c>
      <c r="L288" s="35">
        <f t="shared" si="52"/>
        <v>0</v>
      </c>
      <c r="M288" s="35">
        <f t="shared" si="52"/>
        <v>0</v>
      </c>
      <c r="N288" s="35">
        <f t="shared" si="52"/>
        <v>0</v>
      </c>
      <c r="O288" s="35">
        <f t="shared" si="52"/>
        <v>0</v>
      </c>
      <c r="P288" s="35">
        <f t="shared" si="52"/>
        <v>0</v>
      </c>
      <c r="Q288" s="35">
        <f t="shared" si="52"/>
        <v>0</v>
      </c>
      <c r="R288" s="35">
        <f t="shared" si="52"/>
        <v>0</v>
      </c>
      <c r="S288" s="35">
        <f t="shared" si="52"/>
        <v>0</v>
      </c>
      <c r="T288" s="35">
        <f t="shared" si="52"/>
        <v>0</v>
      </c>
      <c r="U288" s="35">
        <f t="shared" si="52"/>
        <v>0</v>
      </c>
      <c r="V288" s="35">
        <f t="shared" si="52"/>
        <v>0</v>
      </c>
      <c r="W288" s="35">
        <f t="shared" si="52"/>
        <v>0</v>
      </c>
      <c r="X288" s="35">
        <f t="shared" si="52"/>
        <v>0</v>
      </c>
      <c r="Y288" s="68" t="e">
        <f>X288/G288*100</f>
        <v>#DIV/0!</v>
      </c>
      <c r="Z288" s="35">
        <f>Z289+Z292</f>
        <v>0</v>
      </c>
      <c r="AA288" s="162">
        <v>0</v>
      </c>
    </row>
    <row r="289" spans="1:27" ht="63.75" outlineLevel="6" thickBot="1">
      <c r="A289" s="34" t="s">
        <v>203</v>
      </c>
      <c r="B289" s="24">
        <v>951</v>
      </c>
      <c r="C289" s="17" t="s">
        <v>179</v>
      </c>
      <c r="D289" s="11" t="s">
        <v>185</v>
      </c>
      <c r="E289" s="11" t="s">
        <v>5</v>
      </c>
      <c r="F289" s="11"/>
      <c r="G289" s="37">
        <f>G290</f>
        <v>0</v>
      </c>
      <c r="H289" s="37">
        <f aca="true" t="shared" si="53" ref="H289:X289">H290+H293</f>
        <v>0</v>
      </c>
      <c r="I289" s="37">
        <f t="shared" si="53"/>
        <v>0</v>
      </c>
      <c r="J289" s="37">
        <f t="shared" si="53"/>
        <v>0</v>
      </c>
      <c r="K289" s="37">
        <f t="shared" si="53"/>
        <v>0</v>
      </c>
      <c r="L289" s="37">
        <f t="shared" si="53"/>
        <v>0</v>
      </c>
      <c r="M289" s="37">
        <f t="shared" si="53"/>
        <v>0</v>
      </c>
      <c r="N289" s="37">
        <f t="shared" si="53"/>
        <v>0</v>
      </c>
      <c r="O289" s="37">
        <f t="shared" si="53"/>
        <v>0</v>
      </c>
      <c r="P289" s="37">
        <f t="shared" si="53"/>
        <v>0</v>
      </c>
      <c r="Q289" s="37">
        <f t="shared" si="53"/>
        <v>0</v>
      </c>
      <c r="R289" s="37">
        <f t="shared" si="53"/>
        <v>0</v>
      </c>
      <c r="S289" s="37">
        <f t="shared" si="53"/>
        <v>0</v>
      </c>
      <c r="T289" s="37">
        <f t="shared" si="53"/>
        <v>0</v>
      </c>
      <c r="U289" s="37">
        <f t="shared" si="53"/>
        <v>0</v>
      </c>
      <c r="V289" s="37">
        <f t="shared" si="53"/>
        <v>0</v>
      </c>
      <c r="W289" s="37">
        <f t="shared" si="53"/>
        <v>0</v>
      </c>
      <c r="X289" s="37">
        <f t="shared" si="53"/>
        <v>0</v>
      </c>
      <c r="Y289" s="68" t="e">
        <f>X289/G289*100</f>
        <v>#DIV/0!</v>
      </c>
      <c r="Z289" s="37">
        <f>Z290</f>
        <v>0</v>
      </c>
      <c r="AA289" s="162">
        <v>0</v>
      </c>
    </row>
    <row r="290" spans="1:27" ht="38.25" customHeight="1" outlineLevel="6" thickBot="1">
      <c r="A290" s="38" t="s">
        <v>285</v>
      </c>
      <c r="B290" s="22">
        <v>951</v>
      </c>
      <c r="C290" s="6" t="s">
        <v>179</v>
      </c>
      <c r="D290" s="6" t="s">
        <v>185</v>
      </c>
      <c r="E290" s="6" t="s">
        <v>283</v>
      </c>
      <c r="F290" s="6"/>
      <c r="G290" s="39">
        <f>G291</f>
        <v>0</v>
      </c>
      <c r="H290" s="27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52"/>
      <c r="X290" s="74">
        <v>0</v>
      </c>
      <c r="Y290" s="68" t="e">
        <f>X290/G290*100</f>
        <v>#DIV/0!</v>
      </c>
      <c r="Z290" s="39">
        <f>Z291</f>
        <v>0</v>
      </c>
      <c r="AA290" s="162">
        <v>0</v>
      </c>
    </row>
    <row r="291" spans="1:27" ht="38.25" customHeight="1" outlineLevel="6" thickBot="1">
      <c r="A291" s="116" t="s">
        <v>286</v>
      </c>
      <c r="B291" s="105">
        <v>951</v>
      </c>
      <c r="C291" s="106" t="s">
        <v>179</v>
      </c>
      <c r="D291" s="106" t="s">
        <v>185</v>
      </c>
      <c r="E291" s="106" t="s">
        <v>284</v>
      </c>
      <c r="F291" s="106"/>
      <c r="G291" s="107">
        <v>0</v>
      </c>
      <c r="H291" s="87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84"/>
      <c r="Y291" s="68"/>
      <c r="Z291" s="107">
        <v>0</v>
      </c>
      <c r="AA291" s="162">
        <v>0</v>
      </c>
    </row>
    <row r="292" spans="1:27" ht="16.5" outlineLevel="6" thickBot="1">
      <c r="A292" s="34" t="s">
        <v>186</v>
      </c>
      <c r="B292" s="20">
        <v>951</v>
      </c>
      <c r="C292" s="9" t="s">
        <v>179</v>
      </c>
      <c r="D292" s="9" t="s">
        <v>24</v>
      </c>
      <c r="E292" s="9" t="s">
        <v>5</v>
      </c>
      <c r="F292" s="9"/>
      <c r="G292" s="35">
        <f>G293</f>
        <v>0</v>
      </c>
      <c r="H292" s="35">
        <f aca="true" t="shared" si="54" ref="H292:X292">H293</f>
        <v>0</v>
      </c>
      <c r="I292" s="35">
        <f t="shared" si="54"/>
        <v>0</v>
      </c>
      <c r="J292" s="35">
        <f t="shared" si="54"/>
        <v>0</v>
      </c>
      <c r="K292" s="35">
        <f t="shared" si="54"/>
        <v>0</v>
      </c>
      <c r="L292" s="35">
        <f t="shared" si="54"/>
        <v>0</v>
      </c>
      <c r="M292" s="35">
        <f t="shared" si="54"/>
        <v>0</v>
      </c>
      <c r="N292" s="35">
        <f t="shared" si="54"/>
        <v>0</v>
      </c>
      <c r="O292" s="35">
        <f t="shared" si="54"/>
        <v>0</v>
      </c>
      <c r="P292" s="35">
        <f t="shared" si="54"/>
        <v>0</v>
      </c>
      <c r="Q292" s="35">
        <f t="shared" si="54"/>
        <v>0</v>
      </c>
      <c r="R292" s="35">
        <f t="shared" si="54"/>
        <v>0</v>
      </c>
      <c r="S292" s="35">
        <f t="shared" si="54"/>
        <v>0</v>
      </c>
      <c r="T292" s="35">
        <f t="shared" si="54"/>
        <v>0</v>
      </c>
      <c r="U292" s="35">
        <f t="shared" si="54"/>
        <v>0</v>
      </c>
      <c r="V292" s="35">
        <f t="shared" si="54"/>
        <v>0</v>
      </c>
      <c r="W292" s="35">
        <f t="shared" si="54"/>
        <v>0</v>
      </c>
      <c r="X292" s="35">
        <f t="shared" si="54"/>
        <v>0</v>
      </c>
      <c r="Y292" s="68" t="e">
        <f>X292/G292*100</f>
        <v>#DIV/0!</v>
      </c>
      <c r="Z292" s="35">
        <f>Z293</f>
        <v>0</v>
      </c>
      <c r="AA292" s="162">
        <v>0</v>
      </c>
    </row>
    <row r="293" spans="1:27" ht="32.25" outlineLevel="6" thickBot="1">
      <c r="A293" s="115" t="s">
        <v>282</v>
      </c>
      <c r="B293" s="103">
        <v>951</v>
      </c>
      <c r="C293" s="104" t="s">
        <v>179</v>
      </c>
      <c r="D293" s="104" t="s">
        <v>281</v>
      </c>
      <c r="E293" s="104" t="s">
        <v>5</v>
      </c>
      <c r="F293" s="104"/>
      <c r="G293" s="40">
        <f>G294</f>
        <v>0</v>
      </c>
      <c r="H293" s="87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84">
        <v>0</v>
      </c>
      <c r="Y293" s="68" t="e">
        <f>X293/G293*100</f>
        <v>#DIV/0!</v>
      </c>
      <c r="Z293" s="40">
        <f>Z294</f>
        <v>0</v>
      </c>
      <c r="AA293" s="162">
        <v>0</v>
      </c>
    </row>
    <row r="294" spans="1:27" ht="19.5" outlineLevel="6" thickBot="1">
      <c r="A294" s="5" t="s">
        <v>255</v>
      </c>
      <c r="B294" s="22">
        <v>951</v>
      </c>
      <c r="C294" s="6" t="s">
        <v>179</v>
      </c>
      <c r="D294" s="6" t="s">
        <v>281</v>
      </c>
      <c r="E294" s="6" t="s">
        <v>253</v>
      </c>
      <c r="F294" s="6"/>
      <c r="G294" s="39">
        <v>0</v>
      </c>
      <c r="H294" s="87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84"/>
      <c r="Y294" s="68"/>
      <c r="Z294" s="39">
        <v>0</v>
      </c>
      <c r="AA294" s="162">
        <v>0</v>
      </c>
    </row>
    <row r="295" spans="1:27" ht="19.5" outlineLevel="6" thickBot="1">
      <c r="A295" s="32" t="s">
        <v>162</v>
      </c>
      <c r="B295" s="19">
        <v>951</v>
      </c>
      <c r="C295" s="14" t="s">
        <v>161</v>
      </c>
      <c r="D295" s="14" t="s">
        <v>6</v>
      </c>
      <c r="E295" s="14" t="s">
        <v>5</v>
      </c>
      <c r="F295" s="14"/>
      <c r="G295" s="33">
        <f>G296+G301</f>
        <v>2006.7</v>
      </c>
      <c r="H295" s="33">
        <f aca="true" t="shared" si="55" ref="H295:X295">H296+H301</f>
        <v>0</v>
      </c>
      <c r="I295" s="33">
        <f t="shared" si="55"/>
        <v>0</v>
      </c>
      <c r="J295" s="33">
        <f t="shared" si="55"/>
        <v>0</v>
      </c>
      <c r="K295" s="33">
        <f t="shared" si="55"/>
        <v>0</v>
      </c>
      <c r="L295" s="33">
        <f t="shared" si="55"/>
        <v>0</v>
      </c>
      <c r="M295" s="33">
        <f t="shared" si="55"/>
        <v>0</v>
      </c>
      <c r="N295" s="33">
        <f t="shared" si="55"/>
        <v>0</v>
      </c>
      <c r="O295" s="33">
        <f t="shared" si="55"/>
        <v>0</v>
      </c>
      <c r="P295" s="33">
        <f t="shared" si="55"/>
        <v>0</v>
      </c>
      <c r="Q295" s="33">
        <f t="shared" si="55"/>
        <v>0</v>
      </c>
      <c r="R295" s="33">
        <f t="shared" si="55"/>
        <v>0</v>
      </c>
      <c r="S295" s="33">
        <f t="shared" si="55"/>
        <v>0</v>
      </c>
      <c r="T295" s="33">
        <f t="shared" si="55"/>
        <v>0</v>
      </c>
      <c r="U295" s="33">
        <f t="shared" si="55"/>
        <v>0</v>
      </c>
      <c r="V295" s="33">
        <f t="shared" si="55"/>
        <v>0</v>
      </c>
      <c r="W295" s="33">
        <f t="shared" si="55"/>
        <v>0</v>
      </c>
      <c r="X295" s="82">
        <f t="shared" si="55"/>
        <v>1410.7881399999999</v>
      </c>
      <c r="Y295" s="68">
        <f>X295/G295*100</f>
        <v>70.30388897194399</v>
      </c>
      <c r="Z295" s="33">
        <f>Z296+Z301</f>
        <v>1528.05</v>
      </c>
      <c r="AA295" s="162">
        <f t="shared" si="49"/>
        <v>76.14740618926595</v>
      </c>
    </row>
    <row r="296" spans="1:27" ht="16.5" outlineLevel="6" thickBot="1">
      <c r="A296" s="41" t="s">
        <v>74</v>
      </c>
      <c r="B296" s="20">
        <v>951</v>
      </c>
      <c r="C296" s="9" t="s">
        <v>174</v>
      </c>
      <c r="D296" s="9" t="s">
        <v>6</v>
      </c>
      <c r="E296" s="9" t="s">
        <v>5</v>
      </c>
      <c r="F296" s="9"/>
      <c r="G296" s="35">
        <f>G297</f>
        <v>1900</v>
      </c>
      <c r="H296" s="35">
        <f aca="true" t="shared" si="56" ref="H296:X296">H297</f>
        <v>0</v>
      </c>
      <c r="I296" s="35">
        <f t="shared" si="56"/>
        <v>0</v>
      </c>
      <c r="J296" s="35">
        <f t="shared" si="56"/>
        <v>0</v>
      </c>
      <c r="K296" s="35">
        <f t="shared" si="56"/>
        <v>0</v>
      </c>
      <c r="L296" s="35">
        <f t="shared" si="56"/>
        <v>0</v>
      </c>
      <c r="M296" s="35">
        <f t="shared" si="56"/>
        <v>0</v>
      </c>
      <c r="N296" s="35">
        <f t="shared" si="56"/>
        <v>0</v>
      </c>
      <c r="O296" s="35">
        <f t="shared" si="56"/>
        <v>0</v>
      </c>
      <c r="P296" s="35">
        <f t="shared" si="56"/>
        <v>0</v>
      </c>
      <c r="Q296" s="35">
        <f t="shared" si="56"/>
        <v>0</v>
      </c>
      <c r="R296" s="35">
        <f t="shared" si="56"/>
        <v>0</v>
      </c>
      <c r="S296" s="35">
        <f t="shared" si="56"/>
        <v>0</v>
      </c>
      <c r="T296" s="35">
        <f t="shared" si="56"/>
        <v>0</v>
      </c>
      <c r="U296" s="35">
        <f t="shared" si="56"/>
        <v>0</v>
      </c>
      <c r="V296" s="35">
        <f t="shared" si="56"/>
        <v>0</v>
      </c>
      <c r="W296" s="35">
        <f t="shared" si="56"/>
        <v>0</v>
      </c>
      <c r="X296" s="78">
        <f t="shared" si="56"/>
        <v>1362.07314</v>
      </c>
      <c r="Y296" s="68">
        <f>X296/G296*100</f>
        <v>71.68806</v>
      </c>
      <c r="Z296" s="35">
        <f>Z297</f>
        <v>1491.48</v>
      </c>
      <c r="AA296" s="162">
        <f t="shared" si="49"/>
        <v>78.49894736842106</v>
      </c>
    </row>
    <row r="297" spans="1:27" ht="32.25" customHeight="1" outlineLevel="6" thickBot="1">
      <c r="A297" s="36" t="s">
        <v>101</v>
      </c>
      <c r="B297" s="21">
        <v>951</v>
      </c>
      <c r="C297" s="11" t="s">
        <v>174</v>
      </c>
      <c r="D297" s="11" t="s">
        <v>100</v>
      </c>
      <c r="E297" s="11" t="s">
        <v>5</v>
      </c>
      <c r="F297" s="11"/>
      <c r="G297" s="37">
        <f>G298</f>
        <v>1900</v>
      </c>
      <c r="H297" s="37">
        <f aca="true" t="shared" si="57" ref="H297:X297">H298</f>
        <v>0</v>
      </c>
      <c r="I297" s="37">
        <f t="shared" si="57"/>
        <v>0</v>
      </c>
      <c r="J297" s="37">
        <f t="shared" si="57"/>
        <v>0</v>
      </c>
      <c r="K297" s="37">
        <f t="shared" si="57"/>
        <v>0</v>
      </c>
      <c r="L297" s="37">
        <f t="shared" si="57"/>
        <v>0</v>
      </c>
      <c r="M297" s="37">
        <f t="shared" si="57"/>
        <v>0</v>
      </c>
      <c r="N297" s="37">
        <f t="shared" si="57"/>
        <v>0</v>
      </c>
      <c r="O297" s="37">
        <f t="shared" si="57"/>
        <v>0</v>
      </c>
      <c r="P297" s="37">
        <f t="shared" si="57"/>
        <v>0</v>
      </c>
      <c r="Q297" s="37">
        <f t="shared" si="57"/>
        <v>0</v>
      </c>
      <c r="R297" s="37">
        <f t="shared" si="57"/>
        <v>0</v>
      </c>
      <c r="S297" s="37">
        <f t="shared" si="57"/>
        <v>0</v>
      </c>
      <c r="T297" s="37">
        <f t="shared" si="57"/>
        <v>0</v>
      </c>
      <c r="U297" s="37">
        <f t="shared" si="57"/>
        <v>0</v>
      </c>
      <c r="V297" s="37">
        <f t="shared" si="57"/>
        <v>0</v>
      </c>
      <c r="W297" s="37">
        <f t="shared" si="57"/>
        <v>0</v>
      </c>
      <c r="X297" s="79">
        <f t="shared" si="57"/>
        <v>1362.07314</v>
      </c>
      <c r="Y297" s="68">
        <f>X297/G297*100</f>
        <v>71.68806</v>
      </c>
      <c r="Z297" s="37">
        <f>Z298</f>
        <v>1491.48</v>
      </c>
      <c r="AA297" s="162">
        <f t="shared" si="49"/>
        <v>78.49894736842106</v>
      </c>
    </row>
    <row r="298" spans="1:27" ht="32.25" outlineLevel="6" thickBot="1">
      <c r="A298" s="102" t="s">
        <v>76</v>
      </c>
      <c r="B298" s="103">
        <v>951</v>
      </c>
      <c r="C298" s="104" t="s">
        <v>174</v>
      </c>
      <c r="D298" s="104" t="s">
        <v>47</v>
      </c>
      <c r="E298" s="104" t="s">
        <v>5</v>
      </c>
      <c r="F298" s="104"/>
      <c r="G298" s="40">
        <f>G299</f>
        <v>1900</v>
      </c>
      <c r="H298" s="39">
        <f aca="true" t="shared" si="58" ref="H298:X298">H300</f>
        <v>0</v>
      </c>
      <c r="I298" s="39">
        <f t="shared" si="58"/>
        <v>0</v>
      </c>
      <c r="J298" s="39">
        <f t="shared" si="58"/>
        <v>0</v>
      </c>
      <c r="K298" s="39">
        <f t="shared" si="58"/>
        <v>0</v>
      </c>
      <c r="L298" s="39">
        <f t="shared" si="58"/>
        <v>0</v>
      </c>
      <c r="M298" s="39">
        <f t="shared" si="58"/>
        <v>0</v>
      </c>
      <c r="N298" s="39">
        <f t="shared" si="58"/>
        <v>0</v>
      </c>
      <c r="O298" s="39">
        <f t="shared" si="58"/>
        <v>0</v>
      </c>
      <c r="P298" s="39">
        <f t="shared" si="58"/>
        <v>0</v>
      </c>
      <c r="Q298" s="39">
        <f t="shared" si="58"/>
        <v>0</v>
      </c>
      <c r="R298" s="39">
        <f t="shared" si="58"/>
        <v>0</v>
      </c>
      <c r="S298" s="39">
        <f t="shared" si="58"/>
        <v>0</v>
      </c>
      <c r="T298" s="39">
        <f t="shared" si="58"/>
        <v>0</v>
      </c>
      <c r="U298" s="39">
        <f t="shared" si="58"/>
        <v>0</v>
      </c>
      <c r="V298" s="39">
        <f t="shared" si="58"/>
        <v>0</v>
      </c>
      <c r="W298" s="39">
        <f t="shared" si="58"/>
        <v>0</v>
      </c>
      <c r="X298" s="73">
        <f t="shared" si="58"/>
        <v>1362.07314</v>
      </c>
      <c r="Y298" s="68">
        <f>X298/G298*100</f>
        <v>71.68806</v>
      </c>
      <c r="Z298" s="40">
        <f>Z299</f>
        <v>1491.48</v>
      </c>
      <c r="AA298" s="162">
        <f t="shared" si="49"/>
        <v>78.49894736842106</v>
      </c>
    </row>
    <row r="299" spans="1:27" ht="16.5" outlineLevel="6" thickBot="1">
      <c r="A299" s="5" t="s">
        <v>258</v>
      </c>
      <c r="B299" s="22">
        <v>951</v>
      </c>
      <c r="C299" s="6" t="s">
        <v>174</v>
      </c>
      <c r="D299" s="6" t="s">
        <v>47</v>
      </c>
      <c r="E299" s="6" t="s">
        <v>257</v>
      </c>
      <c r="F299" s="6"/>
      <c r="G299" s="39">
        <f>G300</f>
        <v>1900</v>
      </c>
      <c r="H299" s="65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93"/>
      <c r="Y299" s="68"/>
      <c r="Z299" s="39">
        <f>Z300</f>
        <v>1491.48</v>
      </c>
      <c r="AA299" s="162">
        <f t="shared" si="49"/>
        <v>78.49894736842106</v>
      </c>
    </row>
    <row r="300" spans="1:27" ht="48" outlineLevel="6" thickBot="1">
      <c r="A300" s="91" t="s">
        <v>192</v>
      </c>
      <c r="B300" s="22">
        <v>951</v>
      </c>
      <c r="C300" s="6" t="s">
        <v>174</v>
      </c>
      <c r="D300" s="6" t="s">
        <v>47</v>
      </c>
      <c r="E300" s="6" t="s">
        <v>196</v>
      </c>
      <c r="F300" s="6"/>
      <c r="G300" s="39">
        <v>1900</v>
      </c>
      <c r="H300" s="28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53"/>
      <c r="X300" s="74">
        <v>1362.07314</v>
      </c>
      <c r="Y300" s="68">
        <f>X300/G300*100</f>
        <v>71.68806</v>
      </c>
      <c r="Z300" s="39">
        <v>1491.48</v>
      </c>
      <c r="AA300" s="162">
        <f t="shared" si="49"/>
        <v>78.49894736842106</v>
      </c>
    </row>
    <row r="301" spans="1:27" ht="32.25" outlineLevel="6" thickBot="1">
      <c r="A301" s="41" t="s">
        <v>163</v>
      </c>
      <c r="B301" s="20">
        <v>951</v>
      </c>
      <c r="C301" s="9" t="s">
        <v>164</v>
      </c>
      <c r="D301" s="9" t="s">
        <v>6</v>
      </c>
      <c r="E301" s="9" t="s">
        <v>5</v>
      </c>
      <c r="F301" s="9"/>
      <c r="G301" s="35">
        <f>G302</f>
        <v>106.7</v>
      </c>
      <c r="H301" s="35">
        <f aca="true" t="shared" si="59" ref="H301:X303">H302</f>
        <v>0</v>
      </c>
      <c r="I301" s="35">
        <f t="shared" si="59"/>
        <v>0</v>
      </c>
      <c r="J301" s="35">
        <f t="shared" si="59"/>
        <v>0</v>
      </c>
      <c r="K301" s="35">
        <f t="shared" si="59"/>
        <v>0</v>
      </c>
      <c r="L301" s="35">
        <f t="shared" si="59"/>
        <v>0</v>
      </c>
      <c r="M301" s="35">
        <f t="shared" si="59"/>
        <v>0</v>
      </c>
      <c r="N301" s="35">
        <f t="shared" si="59"/>
        <v>0</v>
      </c>
      <c r="O301" s="35">
        <f t="shared" si="59"/>
        <v>0</v>
      </c>
      <c r="P301" s="35">
        <f t="shared" si="59"/>
        <v>0</v>
      </c>
      <c r="Q301" s="35">
        <f t="shared" si="59"/>
        <v>0</v>
      </c>
      <c r="R301" s="35">
        <f t="shared" si="59"/>
        <v>0</v>
      </c>
      <c r="S301" s="35">
        <f t="shared" si="59"/>
        <v>0</v>
      </c>
      <c r="T301" s="35">
        <f t="shared" si="59"/>
        <v>0</v>
      </c>
      <c r="U301" s="35">
        <f t="shared" si="59"/>
        <v>0</v>
      </c>
      <c r="V301" s="35">
        <f t="shared" si="59"/>
        <v>0</v>
      </c>
      <c r="W301" s="35">
        <f t="shared" si="59"/>
        <v>0</v>
      </c>
      <c r="X301" s="75">
        <f t="shared" si="59"/>
        <v>48.715</v>
      </c>
      <c r="Y301" s="68">
        <f>X301/G301*100</f>
        <v>45.6560449859419</v>
      </c>
      <c r="Z301" s="35">
        <f>Z302</f>
        <v>36.57</v>
      </c>
      <c r="AA301" s="162">
        <f t="shared" si="49"/>
        <v>34.27366447985005</v>
      </c>
    </row>
    <row r="302" spans="1:27" ht="32.25" outlineLevel="6" thickBot="1">
      <c r="A302" s="36" t="s">
        <v>165</v>
      </c>
      <c r="B302" s="21">
        <v>951</v>
      </c>
      <c r="C302" s="11" t="s">
        <v>164</v>
      </c>
      <c r="D302" s="11" t="s">
        <v>27</v>
      </c>
      <c r="E302" s="11" t="s">
        <v>5</v>
      </c>
      <c r="F302" s="11"/>
      <c r="G302" s="37">
        <f>G303</f>
        <v>106.7</v>
      </c>
      <c r="H302" s="37">
        <f t="shared" si="59"/>
        <v>0</v>
      </c>
      <c r="I302" s="37">
        <f t="shared" si="59"/>
        <v>0</v>
      </c>
      <c r="J302" s="37">
        <f t="shared" si="59"/>
        <v>0</v>
      </c>
      <c r="K302" s="37">
        <f t="shared" si="59"/>
        <v>0</v>
      </c>
      <c r="L302" s="37">
        <f t="shared" si="59"/>
        <v>0</v>
      </c>
      <c r="M302" s="37">
        <f t="shared" si="59"/>
        <v>0</v>
      </c>
      <c r="N302" s="37">
        <f t="shared" si="59"/>
        <v>0</v>
      </c>
      <c r="O302" s="37">
        <f t="shared" si="59"/>
        <v>0</v>
      </c>
      <c r="P302" s="37">
        <f t="shared" si="59"/>
        <v>0</v>
      </c>
      <c r="Q302" s="37">
        <f t="shared" si="59"/>
        <v>0</v>
      </c>
      <c r="R302" s="37">
        <f t="shared" si="59"/>
        <v>0</v>
      </c>
      <c r="S302" s="37">
        <f t="shared" si="59"/>
        <v>0</v>
      </c>
      <c r="T302" s="37">
        <f t="shared" si="59"/>
        <v>0</v>
      </c>
      <c r="U302" s="37">
        <f t="shared" si="59"/>
        <v>0</v>
      </c>
      <c r="V302" s="37">
        <f t="shared" si="59"/>
        <v>0</v>
      </c>
      <c r="W302" s="37">
        <f t="shared" si="59"/>
        <v>0</v>
      </c>
      <c r="X302" s="76">
        <f>X303</f>
        <v>48.715</v>
      </c>
      <c r="Y302" s="68">
        <f>X302/G302*100</f>
        <v>45.6560449859419</v>
      </c>
      <c r="Z302" s="37">
        <f>Z303</f>
        <v>36.57</v>
      </c>
      <c r="AA302" s="162">
        <f t="shared" si="49"/>
        <v>34.27366447985005</v>
      </c>
    </row>
    <row r="303" spans="1:27" ht="32.25" outlineLevel="6" thickBot="1">
      <c r="A303" s="102" t="s">
        <v>75</v>
      </c>
      <c r="B303" s="103">
        <v>951</v>
      </c>
      <c r="C303" s="104" t="s">
        <v>164</v>
      </c>
      <c r="D303" s="104" t="s">
        <v>28</v>
      </c>
      <c r="E303" s="104" t="s">
        <v>5</v>
      </c>
      <c r="F303" s="104"/>
      <c r="G303" s="40">
        <f>G304</f>
        <v>106.7</v>
      </c>
      <c r="H303" s="39">
        <f t="shared" si="59"/>
        <v>0</v>
      </c>
      <c r="I303" s="39">
        <f t="shared" si="59"/>
        <v>0</v>
      </c>
      <c r="J303" s="39">
        <f t="shared" si="59"/>
        <v>0</v>
      </c>
      <c r="K303" s="39">
        <f t="shared" si="59"/>
        <v>0</v>
      </c>
      <c r="L303" s="39">
        <f t="shared" si="59"/>
        <v>0</v>
      </c>
      <c r="M303" s="39">
        <f t="shared" si="59"/>
        <v>0</v>
      </c>
      <c r="N303" s="39">
        <f t="shared" si="59"/>
        <v>0</v>
      </c>
      <c r="O303" s="39">
        <f t="shared" si="59"/>
        <v>0</v>
      </c>
      <c r="P303" s="39">
        <f t="shared" si="59"/>
        <v>0</v>
      </c>
      <c r="Q303" s="39">
        <f t="shared" si="59"/>
        <v>0</v>
      </c>
      <c r="R303" s="39">
        <f t="shared" si="59"/>
        <v>0</v>
      </c>
      <c r="S303" s="39">
        <f t="shared" si="59"/>
        <v>0</v>
      </c>
      <c r="T303" s="39">
        <f t="shared" si="59"/>
        <v>0</v>
      </c>
      <c r="U303" s="39">
        <f t="shared" si="59"/>
        <v>0</v>
      </c>
      <c r="V303" s="39">
        <f t="shared" si="59"/>
        <v>0</v>
      </c>
      <c r="W303" s="39">
        <f t="shared" si="59"/>
        <v>0</v>
      </c>
      <c r="X303" s="77">
        <f>X304</f>
        <v>48.715</v>
      </c>
      <c r="Y303" s="68">
        <f>X303/G303*100</f>
        <v>45.6560449859419</v>
      </c>
      <c r="Z303" s="40">
        <f>Z304</f>
        <v>36.57</v>
      </c>
      <c r="AA303" s="162">
        <f t="shared" si="49"/>
        <v>34.27366447985005</v>
      </c>
    </row>
    <row r="304" spans="1:27" ht="32.25" outlineLevel="6" thickBot="1">
      <c r="A304" s="5" t="s">
        <v>219</v>
      </c>
      <c r="B304" s="22">
        <v>951</v>
      </c>
      <c r="C304" s="6" t="s">
        <v>164</v>
      </c>
      <c r="D304" s="6" t="s">
        <v>28</v>
      </c>
      <c r="E304" s="6" t="s">
        <v>213</v>
      </c>
      <c r="F304" s="6"/>
      <c r="G304" s="39">
        <f>G305</f>
        <v>106.7</v>
      </c>
      <c r="H304" s="28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53"/>
      <c r="X304" s="74">
        <v>48.715</v>
      </c>
      <c r="Y304" s="68">
        <f>X304/G304*100</f>
        <v>45.6560449859419</v>
      </c>
      <c r="Z304" s="39">
        <f>Z305</f>
        <v>36.57</v>
      </c>
      <c r="AA304" s="162">
        <f t="shared" si="49"/>
        <v>34.27366447985005</v>
      </c>
    </row>
    <row r="305" spans="1:27" ht="32.25" outlineLevel="6" thickBot="1">
      <c r="A305" s="101" t="s">
        <v>221</v>
      </c>
      <c r="B305" s="105">
        <v>951</v>
      </c>
      <c r="C305" s="106" t="s">
        <v>164</v>
      </c>
      <c r="D305" s="106" t="s">
        <v>28</v>
      </c>
      <c r="E305" s="106" t="s">
        <v>215</v>
      </c>
      <c r="F305" s="106"/>
      <c r="G305" s="107">
        <v>106.7</v>
      </c>
      <c r="H305" s="117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84"/>
      <c r="Y305" s="68"/>
      <c r="Z305" s="107">
        <v>36.57</v>
      </c>
      <c r="AA305" s="162">
        <f t="shared" si="49"/>
        <v>34.27366447985005</v>
      </c>
    </row>
    <row r="306" spans="1:27" ht="32.25" outlineLevel="6" thickBot="1">
      <c r="A306" s="32" t="s">
        <v>173</v>
      </c>
      <c r="B306" s="19">
        <v>951</v>
      </c>
      <c r="C306" s="14" t="s">
        <v>156</v>
      </c>
      <c r="D306" s="14" t="s">
        <v>6</v>
      </c>
      <c r="E306" s="14" t="s">
        <v>5</v>
      </c>
      <c r="F306" s="14"/>
      <c r="G306" s="33">
        <f>G307</f>
        <v>50</v>
      </c>
      <c r="H306" s="33">
        <f aca="true" t="shared" si="60" ref="H306:X309">H307</f>
        <v>0</v>
      </c>
      <c r="I306" s="33">
        <f t="shared" si="60"/>
        <v>0</v>
      </c>
      <c r="J306" s="33">
        <f t="shared" si="60"/>
        <v>0</v>
      </c>
      <c r="K306" s="33">
        <f t="shared" si="60"/>
        <v>0</v>
      </c>
      <c r="L306" s="33">
        <f t="shared" si="60"/>
        <v>0</v>
      </c>
      <c r="M306" s="33">
        <f t="shared" si="60"/>
        <v>0</v>
      </c>
      <c r="N306" s="33">
        <f t="shared" si="60"/>
        <v>0</v>
      </c>
      <c r="O306" s="33">
        <f t="shared" si="60"/>
        <v>0</v>
      </c>
      <c r="P306" s="33">
        <f t="shared" si="60"/>
        <v>0</v>
      </c>
      <c r="Q306" s="33">
        <f t="shared" si="60"/>
        <v>0</v>
      </c>
      <c r="R306" s="33">
        <f t="shared" si="60"/>
        <v>0</v>
      </c>
      <c r="S306" s="33">
        <f t="shared" si="60"/>
        <v>0</v>
      </c>
      <c r="T306" s="33">
        <f t="shared" si="60"/>
        <v>0</v>
      </c>
      <c r="U306" s="33">
        <f t="shared" si="60"/>
        <v>0</v>
      </c>
      <c r="V306" s="33">
        <f t="shared" si="60"/>
        <v>0</v>
      </c>
      <c r="W306" s="33">
        <f t="shared" si="60"/>
        <v>0</v>
      </c>
      <c r="X306" s="82">
        <f t="shared" si="60"/>
        <v>0</v>
      </c>
      <c r="Y306" s="68">
        <f aca="true" t="shared" si="61" ref="Y306:Y314">X306/G306*100</f>
        <v>0</v>
      </c>
      <c r="Z306" s="33">
        <f>Z307</f>
        <v>0</v>
      </c>
      <c r="AA306" s="162">
        <f t="shared" si="49"/>
        <v>0</v>
      </c>
    </row>
    <row r="307" spans="1:27" ht="32.25" outlineLevel="6" thickBot="1">
      <c r="A307" s="41" t="s">
        <v>158</v>
      </c>
      <c r="B307" s="20">
        <v>951</v>
      </c>
      <c r="C307" s="9" t="s">
        <v>157</v>
      </c>
      <c r="D307" s="9" t="s">
        <v>6</v>
      </c>
      <c r="E307" s="9" t="s">
        <v>5</v>
      </c>
      <c r="F307" s="9"/>
      <c r="G307" s="35">
        <f>G308</f>
        <v>50</v>
      </c>
      <c r="H307" s="35">
        <f t="shared" si="60"/>
        <v>0</v>
      </c>
      <c r="I307" s="35">
        <f t="shared" si="60"/>
        <v>0</v>
      </c>
      <c r="J307" s="35">
        <f t="shared" si="60"/>
        <v>0</v>
      </c>
      <c r="K307" s="35">
        <f t="shared" si="60"/>
        <v>0</v>
      </c>
      <c r="L307" s="35">
        <f t="shared" si="60"/>
        <v>0</v>
      </c>
      <c r="M307" s="35">
        <f t="shared" si="60"/>
        <v>0</v>
      </c>
      <c r="N307" s="35">
        <f t="shared" si="60"/>
        <v>0</v>
      </c>
      <c r="O307" s="35">
        <f t="shared" si="60"/>
        <v>0</v>
      </c>
      <c r="P307" s="35">
        <f t="shared" si="60"/>
        <v>0</v>
      </c>
      <c r="Q307" s="35">
        <f t="shared" si="60"/>
        <v>0</v>
      </c>
      <c r="R307" s="35">
        <f t="shared" si="60"/>
        <v>0</v>
      </c>
      <c r="S307" s="35">
        <f t="shared" si="60"/>
        <v>0</v>
      </c>
      <c r="T307" s="35">
        <f t="shared" si="60"/>
        <v>0</v>
      </c>
      <c r="U307" s="35">
        <f t="shared" si="60"/>
        <v>0</v>
      </c>
      <c r="V307" s="35">
        <f t="shared" si="60"/>
        <v>0</v>
      </c>
      <c r="W307" s="35">
        <f t="shared" si="60"/>
        <v>0</v>
      </c>
      <c r="X307" s="75">
        <f t="shared" si="60"/>
        <v>0</v>
      </c>
      <c r="Y307" s="68">
        <f t="shared" si="61"/>
        <v>0</v>
      </c>
      <c r="Z307" s="35">
        <f>Z308</f>
        <v>0</v>
      </c>
      <c r="AA307" s="162">
        <f t="shared" si="49"/>
        <v>0</v>
      </c>
    </row>
    <row r="308" spans="1:27" ht="16.5" outlineLevel="6" thickBot="1">
      <c r="A308" s="36" t="s">
        <v>88</v>
      </c>
      <c r="B308" s="21">
        <v>951</v>
      </c>
      <c r="C308" s="11" t="s">
        <v>157</v>
      </c>
      <c r="D308" s="11" t="s">
        <v>87</v>
      </c>
      <c r="E308" s="11" t="s">
        <v>5</v>
      </c>
      <c r="F308" s="11"/>
      <c r="G308" s="37">
        <f>G309</f>
        <v>50</v>
      </c>
      <c r="H308" s="37">
        <f t="shared" si="60"/>
        <v>0</v>
      </c>
      <c r="I308" s="37">
        <f t="shared" si="60"/>
        <v>0</v>
      </c>
      <c r="J308" s="37">
        <f t="shared" si="60"/>
        <v>0</v>
      </c>
      <c r="K308" s="37">
        <f t="shared" si="60"/>
        <v>0</v>
      </c>
      <c r="L308" s="37">
        <f t="shared" si="60"/>
        <v>0</v>
      </c>
      <c r="M308" s="37">
        <f t="shared" si="60"/>
        <v>0</v>
      </c>
      <c r="N308" s="37">
        <f t="shared" si="60"/>
        <v>0</v>
      </c>
      <c r="O308" s="37">
        <f t="shared" si="60"/>
        <v>0</v>
      </c>
      <c r="P308" s="37">
        <f t="shared" si="60"/>
        <v>0</v>
      </c>
      <c r="Q308" s="37">
        <f t="shared" si="60"/>
        <v>0</v>
      </c>
      <c r="R308" s="37">
        <f t="shared" si="60"/>
        <v>0</v>
      </c>
      <c r="S308" s="37">
        <f t="shared" si="60"/>
        <v>0</v>
      </c>
      <c r="T308" s="37">
        <f t="shared" si="60"/>
        <v>0</v>
      </c>
      <c r="U308" s="37">
        <f t="shared" si="60"/>
        <v>0</v>
      </c>
      <c r="V308" s="37">
        <f t="shared" si="60"/>
        <v>0</v>
      </c>
      <c r="W308" s="37">
        <f t="shared" si="60"/>
        <v>0</v>
      </c>
      <c r="X308" s="76">
        <f t="shared" si="60"/>
        <v>0</v>
      </c>
      <c r="Y308" s="68">
        <f t="shared" si="61"/>
        <v>0</v>
      </c>
      <c r="Z308" s="37">
        <f>Z309</f>
        <v>0</v>
      </c>
      <c r="AA308" s="162">
        <f t="shared" si="49"/>
        <v>0</v>
      </c>
    </row>
    <row r="309" spans="1:27" ht="16.5" outlineLevel="6" thickBot="1">
      <c r="A309" s="102" t="s">
        <v>58</v>
      </c>
      <c r="B309" s="103">
        <v>951</v>
      </c>
      <c r="C309" s="104" t="s">
        <v>157</v>
      </c>
      <c r="D309" s="104" t="s">
        <v>13</v>
      </c>
      <c r="E309" s="104" t="s">
        <v>5</v>
      </c>
      <c r="F309" s="104"/>
      <c r="G309" s="40">
        <f>G310</f>
        <v>50</v>
      </c>
      <c r="H309" s="39">
        <f t="shared" si="60"/>
        <v>0</v>
      </c>
      <c r="I309" s="39">
        <f t="shared" si="60"/>
        <v>0</v>
      </c>
      <c r="J309" s="39">
        <f t="shared" si="60"/>
        <v>0</v>
      </c>
      <c r="K309" s="39">
        <f t="shared" si="60"/>
        <v>0</v>
      </c>
      <c r="L309" s="39">
        <f t="shared" si="60"/>
        <v>0</v>
      </c>
      <c r="M309" s="39">
        <f t="shared" si="60"/>
        <v>0</v>
      </c>
      <c r="N309" s="39">
        <f t="shared" si="60"/>
        <v>0</v>
      </c>
      <c r="O309" s="39">
        <f t="shared" si="60"/>
        <v>0</v>
      </c>
      <c r="P309" s="39">
        <f t="shared" si="60"/>
        <v>0</v>
      </c>
      <c r="Q309" s="39">
        <f t="shared" si="60"/>
        <v>0</v>
      </c>
      <c r="R309" s="39">
        <f t="shared" si="60"/>
        <v>0</v>
      </c>
      <c r="S309" s="39">
        <f t="shared" si="60"/>
        <v>0</v>
      </c>
      <c r="T309" s="39">
        <f t="shared" si="60"/>
        <v>0</v>
      </c>
      <c r="U309" s="39">
        <f t="shared" si="60"/>
        <v>0</v>
      </c>
      <c r="V309" s="39">
        <f t="shared" si="60"/>
        <v>0</v>
      </c>
      <c r="W309" s="39">
        <f t="shared" si="60"/>
        <v>0</v>
      </c>
      <c r="X309" s="77">
        <f t="shared" si="60"/>
        <v>0</v>
      </c>
      <c r="Y309" s="68">
        <f t="shared" si="61"/>
        <v>0</v>
      </c>
      <c r="Z309" s="40">
        <f>Z310</f>
        <v>0</v>
      </c>
      <c r="AA309" s="162">
        <f t="shared" si="49"/>
        <v>0</v>
      </c>
    </row>
    <row r="310" spans="1:27" ht="16.5" outlineLevel="6" thickBot="1">
      <c r="A310" s="5" t="s">
        <v>288</v>
      </c>
      <c r="B310" s="22">
        <v>951</v>
      </c>
      <c r="C310" s="6" t="s">
        <v>157</v>
      </c>
      <c r="D310" s="6" t="s">
        <v>13</v>
      </c>
      <c r="E310" s="6" t="s">
        <v>287</v>
      </c>
      <c r="F310" s="6"/>
      <c r="G310" s="39">
        <v>50</v>
      </c>
      <c r="H310" s="28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53"/>
      <c r="X310" s="74">
        <v>0</v>
      </c>
      <c r="Y310" s="68">
        <f t="shared" si="61"/>
        <v>0</v>
      </c>
      <c r="Z310" s="39">
        <v>0</v>
      </c>
      <c r="AA310" s="162">
        <f t="shared" si="49"/>
        <v>0</v>
      </c>
    </row>
    <row r="311" spans="1:27" ht="63.75" outlineLevel="6" thickBot="1">
      <c r="A311" s="32" t="s">
        <v>167</v>
      </c>
      <c r="B311" s="19">
        <v>951</v>
      </c>
      <c r="C311" s="14" t="s">
        <v>168</v>
      </c>
      <c r="D311" s="14" t="s">
        <v>6</v>
      </c>
      <c r="E311" s="14" t="s">
        <v>5</v>
      </c>
      <c r="F311" s="14"/>
      <c r="G311" s="33">
        <f>G312</f>
        <v>19999</v>
      </c>
      <c r="H311" s="33">
        <f aca="true" t="shared" si="62" ref="H311:X313">H312</f>
        <v>0</v>
      </c>
      <c r="I311" s="33">
        <f t="shared" si="62"/>
        <v>0</v>
      </c>
      <c r="J311" s="33">
        <f t="shared" si="62"/>
        <v>0</v>
      </c>
      <c r="K311" s="33">
        <f t="shared" si="62"/>
        <v>0</v>
      </c>
      <c r="L311" s="33">
        <f t="shared" si="62"/>
        <v>0</v>
      </c>
      <c r="M311" s="33">
        <f t="shared" si="62"/>
        <v>0</v>
      </c>
      <c r="N311" s="33">
        <f t="shared" si="62"/>
        <v>0</v>
      </c>
      <c r="O311" s="33">
        <f t="shared" si="62"/>
        <v>0</v>
      </c>
      <c r="P311" s="33">
        <f t="shared" si="62"/>
        <v>0</v>
      </c>
      <c r="Q311" s="33">
        <f t="shared" si="62"/>
        <v>0</v>
      </c>
      <c r="R311" s="33">
        <f t="shared" si="62"/>
        <v>0</v>
      </c>
      <c r="S311" s="33">
        <f t="shared" si="62"/>
        <v>0</v>
      </c>
      <c r="T311" s="33">
        <f t="shared" si="62"/>
        <v>0</v>
      </c>
      <c r="U311" s="33">
        <f t="shared" si="62"/>
        <v>0</v>
      </c>
      <c r="V311" s="33">
        <f t="shared" si="62"/>
        <v>0</v>
      </c>
      <c r="W311" s="33">
        <f t="shared" si="62"/>
        <v>0</v>
      </c>
      <c r="X311" s="82">
        <f t="shared" si="62"/>
        <v>14849</v>
      </c>
      <c r="Y311" s="68">
        <f t="shared" si="61"/>
        <v>74.24871243562178</v>
      </c>
      <c r="Z311" s="33">
        <f>Z312</f>
        <v>15235</v>
      </c>
      <c r="AA311" s="162">
        <f t="shared" si="49"/>
        <v>76.17880894044701</v>
      </c>
    </row>
    <row r="312" spans="1:27" ht="48" outlineLevel="6" thickBot="1">
      <c r="A312" s="41" t="s">
        <v>170</v>
      </c>
      <c r="B312" s="20">
        <v>951</v>
      </c>
      <c r="C312" s="9" t="s">
        <v>169</v>
      </c>
      <c r="D312" s="9" t="s">
        <v>6</v>
      </c>
      <c r="E312" s="9" t="s">
        <v>5</v>
      </c>
      <c r="F312" s="9"/>
      <c r="G312" s="35">
        <f>G313</f>
        <v>19999</v>
      </c>
      <c r="H312" s="35">
        <f t="shared" si="62"/>
        <v>0</v>
      </c>
      <c r="I312" s="35">
        <f t="shared" si="62"/>
        <v>0</v>
      </c>
      <c r="J312" s="35">
        <f t="shared" si="62"/>
        <v>0</v>
      </c>
      <c r="K312" s="35">
        <f t="shared" si="62"/>
        <v>0</v>
      </c>
      <c r="L312" s="35">
        <f t="shared" si="62"/>
        <v>0</v>
      </c>
      <c r="M312" s="35">
        <f t="shared" si="62"/>
        <v>0</v>
      </c>
      <c r="N312" s="35">
        <f t="shared" si="62"/>
        <v>0</v>
      </c>
      <c r="O312" s="35">
        <f t="shared" si="62"/>
        <v>0</v>
      </c>
      <c r="P312" s="35">
        <f t="shared" si="62"/>
        <v>0</v>
      </c>
      <c r="Q312" s="35">
        <f t="shared" si="62"/>
        <v>0</v>
      </c>
      <c r="R312" s="35">
        <f t="shared" si="62"/>
        <v>0</v>
      </c>
      <c r="S312" s="35">
        <f t="shared" si="62"/>
        <v>0</v>
      </c>
      <c r="T312" s="35">
        <f t="shared" si="62"/>
        <v>0</v>
      </c>
      <c r="U312" s="35">
        <f t="shared" si="62"/>
        <v>0</v>
      </c>
      <c r="V312" s="35">
        <f t="shared" si="62"/>
        <v>0</v>
      </c>
      <c r="W312" s="35">
        <f t="shared" si="62"/>
        <v>0</v>
      </c>
      <c r="X312" s="75">
        <f t="shared" si="62"/>
        <v>14849</v>
      </c>
      <c r="Y312" s="68">
        <f t="shared" si="61"/>
        <v>74.24871243562178</v>
      </c>
      <c r="Z312" s="35">
        <f>Z313</f>
        <v>15235</v>
      </c>
      <c r="AA312" s="162">
        <f t="shared" si="49"/>
        <v>76.17880894044701</v>
      </c>
    </row>
    <row r="313" spans="1:27" ht="16.5" outlineLevel="6" thickBot="1">
      <c r="A313" s="36" t="s">
        <v>104</v>
      </c>
      <c r="B313" s="21">
        <v>951</v>
      </c>
      <c r="C313" s="11" t="s">
        <v>169</v>
      </c>
      <c r="D313" s="11" t="s">
        <v>175</v>
      </c>
      <c r="E313" s="11" t="s">
        <v>5</v>
      </c>
      <c r="F313" s="11"/>
      <c r="G313" s="37">
        <f>G314</f>
        <v>19999</v>
      </c>
      <c r="H313" s="37">
        <f t="shared" si="62"/>
        <v>0</v>
      </c>
      <c r="I313" s="37">
        <f t="shared" si="62"/>
        <v>0</v>
      </c>
      <c r="J313" s="37">
        <f t="shared" si="62"/>
        <v>0</v>
      </c>
      <c r="K313" s="37">
        <f t="shared" si="62"/>
        <v>0</v>
      </c>
      <c r="L313" s="37">
        <f t="shared" si="62"/>
        <v>0</v>
      </c>
      <c r="M313" s="37">
        <f t="shared" si="62"/>
        <v>0</v>
      </c>
      <c r="N313" s="37">
        <f t="shared" si="62"/>
        <v>0</v>
      </c>
      <c r="O313" s="37">
        <f t="shared" si="62"/>
        <v>0</v>
      </c>
      <c r="P313" s="37">
        <f t="shared" si="62"/>
        <v>0</v>
      </c>
      <c r="Q313" s="37">
        <f t="shared" si="62"/>
        <v>0</v>
      </c>
      <c r="R313" s="37">
        <f t="shared" si="62"/>
        <v>0</v>
      </c>
      <c r="S313" s="37">
        <f t="shared" si="62"/>
        <v>0</v>
      </c>
      <c r="T313" s="37">
        <f t="shared" si="62"/>
        <v>0</v>
      </c>
      <c r="U313" s="37">
        <f t="shared" si="62"/>
        <v>0</v>
      </c>
      <c r="V313" s="37">
        <f t="shared" si="62"/>
        <v>0</v>
      </c>
      <c r="W313" s="37">
        <f t="shared" si="62"/>
        <v>0</v>
      </c>
      <c r="X313" s="76">
        <f t="shared" si="62"/>
        <v>14849</v>
      </c>
      <c r="Y313" s="68">
        <f t="shared" si="61"/>
        <v>74.24871243562178</v>
      </c>
      <c r="Z313" s="37">
        <f>Z314</f>
        <v>15235</v>
      </c>
      <c r="AA313" s="162">
        <f t="shared" si="49"/>
        <v>76.17880894044701</v>
      </c>
    </row>
    <row r="314" spans="1:27" ht="48" outlineLevel="6" thickBot="1">
      <c r="A314" s="108" t="s">
        <v>177</v>
      </c>
      <c r="B314" s="103">
        <v>951</v>
      </c>
      <c r="C314" s="104" t="s">
        <v>169</v>
      </c>
      <c r="D314" s="104" t="s">
        <v>176</v>
      </c>
      <c r="E314" s="104" t="s">
        <v>5</v>
      </c>
      <c r="F314" s="104"/>
      <c r="G314" s="40">
        <f>G315</f>
        <v>19999</v>
      </c>
      <c r="H314" s="39">
        <f aca="true" t="shared" si="63" ref="H314:X314">H316</f>
        <v>0</v>
      </c>
      <c r="I314" s="39">
        <f t="shared" si="63"/>
        <v>0</v>
      </c>
      <c r="J314" s="39">
        <f t="shared" si="63"/>
        <v>0</v>
      </c>
      <c r="K314" s="39">
        <f t="shared" si="63"/>
        <v>0</v>
      </c>
      <c r="L314" s="39">
        <f t="shared" si="63"/>
        <v>0</v>
      </c>
      <c r="M314" s="39">
        <f t="shared" si="63"/>
        <v>0</v>
      </c>
      <c r="N314" s="39">
        <f t="shared" si="63"/>
        <v>0</v>
      </c>
      <c r="O314" s="39">
        <f t="shared" si="63"/>
        <v>0</v>
      </c>
      <c r="P314" s="39">
        <f t="shared" si="63"/>
        <v>0</v>
      </c>
      <c r="Q314" s="39">
        <f t="shared" si="63"/>
        <v>0</v>
      </c>
      <c r="R314" s="39">
        <f t="shared" si="63"/>
        <v>0</v>
      </c>
      <c r="S314" s="39">
        <f t="shared" si="63"/>
        <v>0</v>
      </c>
      <c r="T314" s="39">
        <f t="shared" si="63"/>
        <v>0</v>
      </c>
      <c r="U314" s="39">
        <f t="shared" si="63"/>
        <v>0</v>
      </c>
      <c r="V314" s="39">
        <f t="shared" si="63"/>
        <v>0</v>
      </c>
      <c r="W314" s="39">
        <f t="shared" si="63"/>
        <v>0</v>
      </c>
      <c r="X314" s="77">
        <f t="shared" si="63"/>
        <v>14849</v>
      </c>
      <c r="Y314" s="68">
        <f t="shared" si="61"/>
        <v>74.24871243562178</v>
      </c>
      <c r="Z314" s="40">
        <f>Z315</f>
        <v>15235</v>
      </c>
      <c r="AA314" s="162">
        <f t="shared" si="49"/>
        <v>76.17880894044701</v>
      </c>
    </row>
    <row r="315" spans="1:27" ht="16.5" outlineLevel="6" thickBot="1">
      <c r="A315" s="5" t="s">
        <v>291</v>
      </c>
      <c r="B315" s="22">
        <v>951</v>
      </c>
      <c r="C315" s="6" t="s">
        <v>169</v>
      </c>
      <c r="D315" s="6" t="s">
        <v>176</v>
      </c>
      <c r="E315" s="6" t="s">
        <v>289</v>
      </c>
      <c r="F315" s="6"/>
      <c r="G315" s="39">
        <f>G316</f>
        <v>19999</v>
      </c>
      <c r="H315" s="65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94"/>
      <c r="Y315" s="68"/>
      <c r="Z315" s="39">
        <f>Z316</f>
        <v>15235</v>
      </c>
      <c r="AA315" s="162">
        <f t="shared" si="49"/>
        <v>76.17880894044701</v>
      </c>
    </row>
    <row r="316" spans="1:27" ht="32.25" outlineLevel="6" thickBot="1">
      <c r="A316" s="101" t="s">
        <v>292</v>
      </c>
      <c r="B316" s="105">
        <v>951</v>
      </c>
      <c r="C316" s="106" t="s">
        <v>169</v>
      </c>
      <c r="D316" s="106" t="s">
        <v>176</v>
      </c>
      <c r="E316" s="106" t="s">
        <v>290</v>
      </c>
      <c r="F316" s="106"/>
      <c r="G316" s="107">
        <v>19999</v>
      </c>
      <c r="H316" s="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53"/>
      <c r="X316" s="74">
        <v>14849</v>
      </c>
      <c r="Y316" s="68">
        <f>X316/G316*100</f>
        <v>74.24871243562178</v>
      </c>
      <c r="Z316" s="107">
        <v>15235</v>
      </c>
      <c r="AA316" s="162">
        <f t="shared" si="49"/>
        <v>76.17880894044701</v>
      </c>
    </row>
    <row r="317" spans="1:25" ht="16.5" outlineLevel="6" thickBot="1">
      <c r="A317" s="61"/>
      <c r="B317" s="62"/>
      <c r="C317" s="62"/>
      <c r="D317" s="62"/>
      <c r="E317" s="62"/>
      <c r="F317" s="62"/>
      <c r="G317" s="63"/>
      <c r="H317" s="28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53"/>
      <c r="X317" s="83"/>
      <c r="Y317" s="68">
        <v>0</v>
      </c>
    </row>
    <row r="318" spans="1:27" ht="57.75" outlineLevel="6" thickBot="1">
      <c r="A318" s="119" t="s">
        <v>154</v>
      </c>
      <c r="B318" s="120" t="s">
        <v>153</v>
      </c>
      <c r="C318" s="120" t="s">
        <v>152</v>
      </c>
      <c r="D318" s="120" t="s">
        <v>6</v>
      </c>
      <c r="E318" s="120" t="s">
        <v>5</v>
      </c>
      <c r="F318" s="121"/>
      <c r="G318" s="122">
        <f aca="true" t="shared" si="64" ref="G318:X318">G321+G463</f>
        <v>391139.11000000004</v>
      </c>
      <c r="H318" s="31" t="e">
        <f t="shared" si="64"/>
        <v>#REF!</v>
      </c>
      <c r="I318" s="31" t="e">
        <f t="shared" si="64"/>
        <v>#REF!</v>
      </c>
      <c r="J318" s="31" t="e">
        <f t="shared" si="64"/>
        <v>#REF!</v>
      </c>
      <c r="K318" s="31" t="e">
        <f t="shared" si="64"/>
        <v>#REF!</v>
      </c>
      <c r="L318" s="31" t="e">
        <f t="shared" si="64"/>
        <v>#REF!</v>
      </c>
      <c r="M318" s="31" t="e">
        <f t="shared" si="64"/>
        <v>#REF!</v>
      </c>
      <c r="N318" s="31" t="e">
        <f t="shared" si="64"/>
        <v>#REF!</v>
      </c>
      <c r="O318" s="31" t="e">
        <f t="shared" si="64"/>
        <v>#REF!</v>
      </c>
      <c r="P318" s="31" t="e">
        <f t="shared" si="64"/>
        <v>#REF!</v>
      </c>
      <c r="Q318" s="31" t="e">
        <f t="shared" si="64"/>
        <v>#REF!</v>
      </c>
      <c r="R318" s="31" t="e">
        <f t="shared" si="64"/>
        <v>#REF!</v>
      </c>
      <c r="S318" s="31" t="e">
        <f t="shared" si="64"/>
        <v>#REF!</v>
      </c>
      <c r="T318" s="31" t="e">
        <f t="shared" si="64"/>
        <v>#REF!</v>
      </c>
      <c r="U318" s="31" t="e">
        <f t="shared" si="64"/>
        <v>#REF!</v>
      </c>
      <c r="V318" s="31" t="e">
        <f t="shared" si="64"/>
        <v>#REF!</v>
      </c>
      <c r="W318" s="31" t="e">
        <f t="shared" si="64"/>
        <v>#REF!</v>
      </c>
      <c r="X318" s="69" t="e">
        <f t="shared" si="64"/>
        <v>#REF!</v>
      </c>
      <c r="Y318" s="68" t="e">
        <f>X318/G318*100</f>
        <v>#REF!</v>
      </c>
      <c r="Z318" s="122">
        <f>Z321+Z463</f>
        <v>269858.81</v>
      </c>
      <c r="AA318" s="162">
        <f>Z318/G318*100</f>
        <v>68.993052113863</v>
      </c>
    </row>
    <row r="319" spans="1:27" ht="15" outlineLevel="6" thickBot="1">
      <c r="A319" s="134" t="s">
        <v>302</v>
      </c>
      <c r="B319" s="135" t="s">
        <v>153</v>
      </c>
      <c r="C319" s="135" t="s">
        <v>152</v>
      </c>
      <c r="D319" s="135" t="s">
        <v>6</v>
      </c>
      <c r="E319" s="135" t="s">
        <v>5</v>
      </c>
      <c r="F319" s="143">
        <v>79714.91</v>
      </c>
      <c r="G319" s="150">
        <f>G383+G439+G463+G338+G432+G458+G377</f>
        <v>242131.67</v>
      </c>
      <c r="H319" s="149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8"/>
      <c r="Y319" s="68"/>
      <c r="Z319" s="150">
        <f>Z383+Z439+Z463+Z338+Z432+Z458+Z377</f>
        <v>168754.19999999998</v>
      </c>
      <c r="AA319" s="162">
        <f aca="true" t="shared" si="65" ref="AA319:AA382">Z319/G319*100</f>
        <v>69.69521996028027</v>
      </c>
    </row>
    <row r="320" spans="1:27" ht="15" outlineLevel="6" thickBot="1">
      <c r="A320" s="134" t="s">
        <v>71</v>
      </c>
      <c r="B320" s="135" t="s">
        <v>153</v>
      </c>
      <c r="C320" s="135" t="s">
        <v>152</v>
      </c>
      <c r="D320" s="135" t="s">
        <v>6</v>
      </c>
      <c r="E320" s="135" t="s">
        <v>5</v>
      </c>
      <c r="F320" s="143">
        <v>29880.85</v>
      </c>
      <c r="G320" s="151">
        <f>G322</f>
        <v>149007.44</v>
      </c>
      <c r="H320" s="149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8"/>
      <c r="Y320" s="68"/>
      <c r="Z320" s="151">
        <f>Z322</f>
        <v>101104.61000000002</v>
      </c>
      <c r="AA320" s="162">
        <f t="shared" si="65"/>
        <v>67.85205490410414</v>
      </c>
    </row>
    <row r="321" spans="1:27" ht="19.5" outlineLevel="6" thickBot="1">
      <c r="A321" s="32" t="s">
        <v>110</v>
      </c>
      <c r="B321" s="19">
        <v>953</v>
      </c>
      <c r="C321" s="14" t="s">
        <v>109</v>
      </c>
      <c r="D321" s="14" t="s">
        <v>6</v>
      </c>
      <c r="E321" s="14" t="s">
        <v>5</v>
      </c>
      <c r="F321" s="14"/>
      <c r="G321" s="33">
        <f>G323+G341+G424+G437+G432</f>
        <v>387982.11000000004</v>
      </c>
      <c r="H321" s="33" t="e">
        <f>H327+H341+#REF!+H437</f>
        <v>#REF!</v>
      </c>
      <c r="I321" s="33" t="e">
        <f>I327+I341+#REF!+I437</f>
        <v>#REF!</v>
      </c>
      <c r="J321" s="33" t="e">
        <f>J327+J341+#REF!+J437</f>
        <v>#REF!</v>
      </c>
      <c r="K321" s="33" t="e">
        <f>K327+K341+#REF!+K437</f>
        <v>#REF!</v>
      </c>
      <c r="L321" s="33" t="e">
        <f>L327+L341+#REF!+L437</f>
        <v>#REF!</v>
      </c>
      <c r="M321" s="33" t="e">
        <f>M327+M341+#REF!+M437</f>
        <v>#REF!</v>
      </c>
      <c r="N321" s="33" t="e">
        <f>N327+N341+#REF!+N437</f>
        <v>#REF!</v>
      </c>
      <c r="O321" s="33" t="e">
        <f>O327+O341+#REF!+O437</f>
        <v>#REF!</v>
      </c>
      <c r="P321" s="33" t="e">
        <f>P327+P341+#REF!+P437</f>
        <v>#REF!</v>
      </c>
      <c r="Q321" s="33" t="e">
        <f>Q327+Q341+#REF!+Q437</f>
        <v>#REF!</v>
      </c>
      <c r="R321" s="33" t="e">
        <f>R327+R341+#REF!+R437</f>
        <v>#REF!</v>
      </c>
      <c r="S321" s="33" t="e">
        <f>S327+S341+#REF!+S437</f>
        <v>#REF!</v>
      </c>
      <c r="T321" s="33" t="e">
        <f>T327+T341+#REF!+T437</f>
        <v>#REF!</v>
      </c>
      <c r="U321" s="33" t="e">
        <f>U327+U341+#REF!+U437</f>
        <v>#REF!</v>
      </c>
      <c r="V321" s="33" t="e">
        <f>V327+V341+#REF!+V437</f>
        <v>#REF!</v>
      </c>
      <c r="W321" s="33" t="e">
        <f>W327+W341+#REF!+W437</f>
        <v>#REF!</v>
      </c>
      <c r="X321" s="33" t="e">
        <f>X327+X341+#REF!+X437</f>
        <v>#REF!</v>
      </c>
      <c r="Y321" s="68" t="e">
        <f>X321/G321*100</f>
        <v>#REF!</v>
      </c>
      <c r="Z321" s="33">
        <f>Z323+Z341+Z424+Z437+Z432</f>
        <v>267659.48</v>
      </c>
      <c r="AA321" s="162">
        <f t="shared" si="65"/>
        <v>68.9875829583998</v>
      </c>
    </row>
    <row r="322" spans="1:27" ht="19.5" outlineLevel="6" thickBot="1">
      <c r="A322" s="144" t="s">
        <v>71</v>
      </c>
      <c r="B322" s="19">
        <v>953</v>
      </c>
      <c r="C322" s="14" t="s">
        <v>109</v>
      </c>
      <c r="D322" s="14" t="s">
        <v>6</v>
      </c>
      <c r="E322" s="14" t="s">
        <v>5</v>
      </c>
      <c r="F322" s="14"/>
      <c r="G322" s="33">
        <f>G324+G342+G424+G449</f>
        <v>149007.44</v>
      </c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52"/>
      <c r="Y322" s="68"/>
      <c r="Z322" s="33">
        <f>Z324+Z342+Z424+Z449</f>
        <v>101104.61000000002</v>
      </c>
      <c r="AA322" s="162">
        <f t="shared" si="65"/>
        <v>67.85205490410414</v>
      </c>
    </row>
    <row r="323" spans="1:27" ht="19.5" outlineLevel="6" thickBot="1">
      <c r="A323" s="32" t="s">
        <v>293</v>
      </c>
      <c r="B323" s="19">
        <v>953</v>
      </c>
      <c r="C323" s="14" t="s">
        <v>39</v>
      </c>
      <c r="D323" s="14" t="s">
        <v>6</v>
      </c>
      <c r="E323" s="14" t="s">
        <v>5</v>
      </c>
      <c r="F323" s="14"/>
      <c r="G323" s="33">
        <f>G327+G338</f>
        <v>77527.88</v>
      </c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52"/>
      <c r="Y323" s="68"/>
      <c r="Z323" s="33">
        <f>Z327+Z338</f>
        <v>56185.47</v>
      </c>
      <c r="AA323" s="162">
        <f t="shared" si="65"/>
        <v>72.47130967595142</v>
      </c>
    </row>
    <row r="324" spans="1:27" ht="20.25" outlineLevel="6" thickBot="1">
      <c r="A324" s="13" t="s">
        <v>71</v>
      </c>
      <c r="B324" s="21">
        <v>953</v>
      </c>
      <c r="C324" s="146" t="s">
        <v>39</v>
      </c>
      <c r="D324" s="146" t="s">
        <v>6</v>
      </c>
      <c r="E324" s="146" t="s">
        <v>5</v>
      </c>
      <c r="F324" s="146"/>
      <c r="G324" s="147">
        <f>G325</f>
        <v>68161.88</v>
      </c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52"/>
      <c r="Y324" s="68"/>
      <c r="Z324" s="147">
        <f>Z325</f>
        <v>49160.47</v>
      </c>
      <c r="AA324" s="162">
        <f t="shared" si="65"/>
        <v>72.12311338830443</v>
      </c>
    </row>
    <row r="325" spans="1:27" ht="20.25" outlineLevel="6" thickBot="1">
      <c r="A325" s="36" t="s">
        <v>305</v>
      </c>
      <c r="B325" s="21">
        <v>953</v>
      </c>
      <c r="C325" s="146" t="s">
        <v>39</v>
      </c>
      <c r="D325" s="146" t="s">
        <v>6</v>
      </c>
      <c r="E325" s="146" t="s">
        <v>5</v>
      </c>
      <c r="F325" s="146"/>
      <c r="G325" s="147">
        <f>G326</f>
        <v>68161.88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52"/>
      <c r="Y325" s="68"/>
      <c r="Z325" s="147">
        <f>Z326</f>
        <v>49160.47</v>
      </c>
      <c r="AA325" s="162">
        <f t="shared" si="65"/>
        <v>72.12311338830443</v>
      </c>
    </row>
    <row r="326" spans="1:27" ht="32.25" outlineLevel="6" thickBot="1">
      <c r="A326" s="36" t="s">
        <v>306</v>
      </c>
      <c r="B326" s="21">
        <v>953</v>
      </c>
      <c r="C326" s="146" t="s">
        <v>39</v>
      </c>
      <c r="D326" s="146" t="s">
        <v>6</v>
      </c>
      <c r="E326" s="146" t="s">
        <v>5</v>
      </c>
      <c r="F326" s="146"/>
      <c r="G326" s="147">
        <f>G327</f>
        <v>68161.88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52"/>
      <c r="Y326" s="68"/>
      <c r="Z326" s="147">
        <f>Z327</f>
        <v>49160.47</v>
      </c>
      <c r="AA326" s="162">
        <f t="shared" si="65"/>
        <v>72.12311338830443</v>
      </c>
    </row>
    <row r="327" spans="1:27" ht="16.5" outlineLevel="6" thickBot="1">
      <c r="A327" s="36" t="s">
        <v>124</v>
      </c>
      <c r="B327" s="21">
        <v>953</v>
      </c>
      <c r="C327" s="11" t="s">
        <v>39</v>
      </c>
      <c r="D327" s="11" t="s">
        <v>6</v>
      </c>
      <c r="E327" s="11" t="s">
        <v>5</v>
      </c>
      <c r="F327" s="11"/>
      <c r="G327" s="37">
        <f>G328+G331</f>
        <v>68161.88</v>
      </c>
      <c r="H327" s="37">
        <f aca="true" t="shared" si="66" ref="H327:X327">H328</f>
        <v>0</v>
      </c>
      <c r="I327" s="37">
        <f t="shared" si="66"/>
        <v>0</v>
      </c>
      <c r="J327" s="37">
        <f t="shared" si="66"/>
        <v>0</v>
      </c>
      <c r="K327" s="37">
        <f t="shared" si="66"/>
        <v>0</v>
      </c>
      <c r="L327" s="37">
        <f t="shared" si="66"/>
        <v>0</v>
      </c>
      <c r="M327" s="37">
        <f t="shared" si="66"/>
        <v>0</v>
      </c>
      <c r="N327" s="37">
        <f t="shared" si="66"/>
        <v>0</v>
      </c>
      <c r="O327" s="37">
        <f t="shared" si="66"/>
        <v>0</v>
      </c>
      <c r="P327" s="37">
        <f t="shared" si="66"/>
        <v>0</v>
      </c>
      <c r="Q327" s="37">
        <f t="shared" si="66"/>
        <v>0</v>
      </c>
      <c r="R327" s="37">
        <f t="shared" si="66"/>
        <v>0</v>
      </c>
      <c r="S327" s="37">
        <f t="shared" si="66"/>
        <v>0</v>
      </c>
      <c r="T327" s="37">
        <f t="shared" si="66"/>
        <v>0</v>
      </c>
      <c r="U327" s="37">
        <f t="shared" si="66"/>
        <v>0</v>
      </c>
      <c r="V327" s="37">
        <f t="shared" si="66"/>
        <v>0</v>
      </c>
      <c r="W327" s="37">
        <f t="shared" si="66"/>
        <v>0</v>
      </c>
      <c r="X327" s="76">
        <f t="shared" si="66"/>
        <v>34477.81647</v>
      </c>
      <c r="Y327" s="68">
        <f>X327/G327*100</f>
        <v>50.58225575644333</v>
      </c>
      <c r="Z327" s="37">
        <f>Z328+Z331</f>
        <v>49160.47</v>
      </c>
      <c r="AA327" s="162">
        <f t="shared" si="65"/>
        <v>72.12311338830443</v>
      </c>
    </row>
    <row r="328" spans="1:27" ht="32.25" outlineLevel="6" thickBot="1">
      <c r="A328" s="102" t="s">
        <v>81</v>
      </c>
      <c r="B328" s="103">
        <v>953</v>
      </c>
      <c r="C328" s="104" t="s">
        <v>39</v>
      </c>
      <c r="D328" s="104" t="s">
        <v>6</v>
      </c>
      <c r="E328" s="104" t="s">
        <v>5</v>
      </c>
      <c r="F328" s="104"/>
      <c r="G328" s="40">
        <f>G329</f>
        <v>64751.37</v>
      </c>
      <c r="H328" s="39">
        <f aca="true" t="shared" si="67" ref="H328:X328">H330</f>
        <v>0</v>
      </c>
      <c r="I328" s="39">
        <f t="shared" si="67"/>
        <v>0</v>
      </c>
      <c r="J328" s="39">
        <f t="shared" si="67"/>
        <v>0</v>
      </c>
      <c r="K328" s="39">
        <f t="shared" si="67"/>
        <v>0</v>
      </c>
      <c r="L328" s="39">
        <f t="shared" si="67"/>
        <v>0</v>
      </c>
      <c r="M328" s="39">
        <f t="shared" si="67"/>
        <v>0</v>
      </c>
      <c r="N328" s="39">
        <f t="shared" si="67"/>
        <v>0</v>
      </c>
      <c r="O328" s="39">
        <f t="shared" si="67"/>
        <v>0</v>
      </c>
      <c r="P328" s="39">
        <f t="shared" si="67"/>
        <v>0</v>
      </c>
      <c r="Q328" s="39">
        <f t="shared" si="67"/>
        <v>0</v>
      </c>
      <c r="R328" s="39">
        <f t="shared" si="67"/>
        <v>0</v>
      </c>
      <c r="S328" s="39">
        <f t="shared" si="67"/>
        <v>0</v>
      </c>
      <c r="T328" s="39">
        <f t="shared" si="67"/>
        <v>0</v>
      </c>
      <c r="U328" s="39">
        <f t="shared" si="67"/>
        <v>0</v>
      </c>
      <c r="V328" s="39">
        <f t="shared" si="67"/>
        <v>0</v>
      </c>
      <c r="W328" s="39">
        <f t="shared" si="67"/>
        <v>0</v>
      </c>
      <c r="X328" s="77">
        <f t="shared" si="67"/>
        <v>34477.81647</v>
      </c>
      <c r="Y328" s="68">
        <f>X328/G328*100</f>
        <v>53.24646639908931</v>
      </c>
      <c r="Z328" s="40">
        <f>Z329</f>
        <v>46158.62</v>
      </c>
      <c r="AA328" s="162">
        <f t="shared" si="65"/>
        <v>71.28593572614757</v>
      </c>
    </row>
    <row r="329" spans="1:27" ht="16.5" outlineLevel="6" thickBot="1">
      <c r="A329" s="5" t="s">
        <v>258</v>
      </c>
      <c r="B329" s="22">
        <v>953</v>
      </c>
      <c r="C329" s="6" t="s">
        <v>39</v>
      </c>
      <c r="D329" s="6" t="s">
        <v>6</v>
      </c>
      <c r="E329" s="6" t="s">
        <v>5</v>
      </c>
      <c r="F329" s="6"/>
      <c r="G329" s="39">
        <f>G330+G337</f>
        <v>64751.37</v>
      </c>
      <c r="H329" s="6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94"/>
      <c r="Y329" s="68"/>
      <c r="Z329" s="39">
        <f>Z330+Z337</f>
        <v>46158.62</v>
      </c>
      <c r="AA329" s="162">
        <f t="shared" si="65"/>
        <v>71.28593572614757</v>
      </c>
    </row>
    <row r="330" spans="1:27" ht="48" outlineLevel="6" thickBot="1">
      <c r="A330" s="111" t="s">
        <v>192</v>
      </c>
      <c r="B330" s="105">
        <v>953</v>
      </c>
      <c r="C330" s="106" t="s">
        <v>39</v>
      </c>
      <c r="D330" s="106" t="s">
        <v>40</v>
      </c>
      <c r="E330" s="106" t="s">
        <v>196</v>
      </c>
      <c r="F330" s="106"/>
      <c r="G330" s="107">
        <v>64454.61</v>
      </c>
      <c r="H330" s="29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54"/>
      <c r="X330" s="74">
        <v>34477.81647</v>
      </c>
      <c r="Y330" s="68">
        <f>X330/G330*100</f>
        <v>53.4916221973882</v>
      </c>
      <c r="Z330" s="107">
        <v>45861.86</v>
      </c>
      <c r="AA330" s="162">
        <f t="shared" si="65"/>
        <v>71.15373128469787</v>
      </c>
    </row>
    <row r="331" spans="1:27" ht="32.25" outlineLevel="6" thickBot="1">
      <c r="A331" s="159" t="s">
        <v>319</v>
      </c>
      <c r="B331" s="103">
        <v>953</v>
      </c>
      <c r="C331" s="104" t="s">
        <v>39</v>
      </c>
      <c r="D331" s="104" t="s">
        <v>322</v>
      </c>
      <c r="E331" s="104" t="s">
        <v>5</v>
      </c>
      <c r="F331" s="106"/>
      <c r="G331" s="16">
        <f>G332</f>
        <v>3410.51</v>
      </c>
      <c r="H331" s="6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84"/>
      <c r="Y331" s="68"/>
      <c r="Z331" s="16">
        <f>Z332</f>
        <v>3001.85</v>
      </c>
      <c r="AA331" s="162">
        <f t="shared" si="65"/>
        <v>88.0176278621086</v>
      </c>
    </row>
    <row r="332" spans="1:27" ht="16.5" outlineLevel="6" thickBot="1">
      <c r="A332" s="5" t="s">
        <v>258</v>
      </c>
      <c r="B332" s="22">
        <v>953</v>
      </c>
      <c r="C332" s="6" t="s">
        <v>39</v>
      </c>
      <c r="D332" s="6" t="s">
        <v>322</v>
      </c>
      <c r="E332" s="6" t="s">
        <v>257</v>
      </c>
      <c r="F332" s="106"/>
      <c r="G332" s="7">
        <f>G333</f>
        <v>3410.51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84"/>
      <c r="Y332" s="68"/>
      <c r="Z332" s="7">
        <f>Z333</f>
        <v>3001.85</v>
      </c>
      <c r="AA332" s="162">
        <f t="shared" si="65"/>
        <v>88.0176278621086</v>
      </c>
    </row>
    <row r="333" spans="1:27" ht="16.5" outlineLevel="6" thickBot="1">
      <c r="A333" s="111" t="s">
        <v>193</v>
      </c>
      <c r="B333" s="105">
        <v>953</v>
      </c>
      <c r="C333" s="106" t="s">
        <v>39</v>
      </c>
      <c r="D333" s="106" t="s">
        <v>322</v>
      </c>
      <c r="E333" s="106" t="s">
        <v>195</v>
      </c>
      <c r="F333" s="106"/>
      <c r="G333" s="113">
        <v>3410.51</v>
      </c>
      <c r="H333" s="65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84"/>
      <c r="Y333" s="68"/>
      <c r="Z333" s="113">
        <v>3001.85</v>
      </c>
      <c r="AA333" s="162">
        <f t="shared" si="65"/>
        <v>88.0176278621086</v>
      </c>
    </row>
    <row r="334" spans="1:27" ht="48" outlineLevel="6" thickBot="1">
      <c r="A334" s="160" t="s">
        <v>320</v>
      </c>
      <c r="B334" s="20">
        <v>953</v>
      </c>
      <c r="C334" s="9" t="s">
        <v>39</v>
      </c>
      <c r="D334" s="9" t="s">
        <v>323</v>
      </c>
      <c r="E334" s="9" t="s">
        <v>5</v>
      </c>
      <c r="F334" s="106"/>
      <c r="G334" s="10">
        <f>G335</f>
        <v>296.76</v>
      </c>
      <c r="H334" s="6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84"/>
      <c r="Y334" s="68"/>
      <c r="Z334" s="10">
        <f>Z335</f>
        <v>296.76</v>
      </c>
      <c r="AA334" s="162">
        <f t="shared" si="65"/>
        <v>100</v>
      </c>
    </row>
    <row r="335" spans="1:27" ht="32.25" outlineLevel="6" thickBot="1">
      <c r="A335" s="159" t="s">
        <v>321</v>
      </c>
      <c r="B335" s="103">
        <v>953</v>
      </c>
      <c r="C335" s="104" t="s">
        <v>39</v>
      </c>
      <c r="D335" s="104" t="s">
        <v>324</v>
      </c>
      <c r="E335" s="104" t="s">
        <v>5</v>
      </c>
      <c r="F335" s="106"/>
      <c r="G335" s="16">
        <f>G336</f>
        <v>296.76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4"/>
      <c r="Y335" s="68"/>
      <c r="Z335" s="16">
        <f>Z336</f>
        <v>296.76</v>
      </c>
      <c r="AA335" s="162">
        <f t="shared" si="65"/>
        <v>100</v>
      </c>
    </row>
    <row r="336" spans="1:27" ht="16.5" outlineLevel="6" thickBot="1">
      <c r="A336" s="5" t="s">
        <v>258</v>
      </c>
      <c r="B336" s="22">
        <v>953</v>
      </c>
      <c r="C336" s="6" t="s">
        <v>39</v>
      </c>
      <c r="D336" s="6" t="s">
        <v>324</v>
      </c>
      <c r="E336" s="6" t="s">
        <v>257</v>
      </c>
      <c r="F336" s="106"/>
      <c r="G336" s="7">
        <f>G337</f>
        <v>296.76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4"/>
      <c r="Y336" s="68"/>
      <c r="Z336" s="7">
        <f>Z337</f>
        <v>296.76</v>
      </c>
      <c r="AA336" s="162">
        <f t="shared" si="65"/>
        <v>100</v>
      </c>
    </row>
    <row r="337" spans="1:27" ht="16.5" outlineLevel="6" thickBot="1">
      <c r="A337" s="111" t="s">
        <v>193</v>
      </c>
      <c r="B337" s="105">
        <v>953</v>
      </c>
      <c r="C337" s="106" t="s">
        <v>39</v>
      </c>
      <c r="D337" s="106" t="s">
        <v>324</v>
      </c>
      <c r="E337" s="106" t="s">
        <v>195</v>
      </c>
      <c r="F337" s="106"/>
      <c r="G337" s="113">
        <v>296.76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4"/>
      <c r="Y337" s="68"/>
      <c r="Z337" s="113">
        <v>296.76</v>
      </c>
      <c r="AA337" s="162">
        <f t="shared" si="65"/>
        <v>100</v>
      </c>
    </row>
    <row r="338" spans="1:27" ht="48" outlineLevel="6" thickBot="1">
      <c r="A338" s="161" t="s">
        <v>337</v>
      </c>
      <c r="B338" s="20">
        <v>953</v>
      </c>
      <c r="C338" s="9" t="s">
        <v>39</v>
      </c>
      <c r="D338" s="9" t="s">
        <v>338</v>
      </c>
      <c r="E338" s="9" t="s">
        <v>5</v>
      </c>
      <c r="F338" s="9"/>
      <c r="G338" s="10">
        <f>G339</f>
        <v>9366</v>
      </c>
      <c r="H338" s="6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84"/>
      <c r="Y338" s="68"/>
      <c r="Z338" s="10">
        <f>Z339</f>
        <v>7025</v>
      </c>
      <c r="AA338" s="162">
        <f t="shared" si="65"/>
        <v>75.00533845825326</v>
      </c>
    </row>
    <row r="339" spans="1:27" ht="16.5" outlineLevel="6" thickBot="1">
      <c r="A339" s="5" t="s">
        <v>258</v>
      </c>
      <c r="B339" s="22">
        <v>953</v>
      </c>
      <c r="C339" s="6" t="s">
        <v>39</v>
      </c>
      <c r="D339" s="6" t="s">
        <v>338</v>
      </c>
      <c r="E339" s="6" t="s">
        <v>257</v>
      </c>
      <c r="F339" s="6"/>
      <c r="G339" s="7">
        <f>G340</f>
        <v>9366</v>
      </c>
      <c r="H339" s="6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84"/>
      <c r="Y339" s="68"/>
      <c r="Z339" s="7">
        <f>Z340</f>
        <v>7025</v>
      </c>
      <c r="AA339" s="162">
        <f t="shared" si="65"/>
        <v>75.00533845825326</v>
      </c>
    </row>
    <row r="340" spans="1:27" ht="48" outlineLevel="6" thickBot="1">
      <c r="A340" s="114" t="s">
        <v>192</v>
      </c>
      <c r="B340" s="105">
        <v>953</v>
      </c>
      <c r="C340" s="106" t="s">
        <v>39</v>
      </c>
      <c r="D340" s="106" t="s">
        <v>338</v>
      </c>
      <c r="E340" s="106" t="s">
        <v>196</v>
      </c>
      <c r="F340" s="106"/>
      <c r="G340" s="113">
        <v>9366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4"/>
      <c r="Y340" s="68"/>
      <c r="Z340" s="113">
        <v>7025</v>
      </c>
      <c r="AA340" s="162">
        <f t="shared" si="65"/>
        <v>75.00533845825326</v>
      </c>
    </row>
    <row r="341" spans="1:27" ht="16.5" outlineLevel="6" thickBot="1">
      <c r="A341" s="34" t="s">
        <v>82</v>
      </c>
      <c r="B341" s="20">
        <v>953</v>
      </c>
      <c r="C341" s="9" t="s">
        <v>41</v>
      </c>
      <c r="D341" s="9" t="s">
        <v>6</v>
      </c>
      <c r="E341" s="9" t="s">
        <v>5</v>
      </c>
      <c r="F341" s="9"/>
      <c r="G341" s="35">
        <f>G342+G377+G383</f>
        <v>287922.4</v>
      </c>
      <c r="H341" s="35" t="e">
        <f>#REF!+H363+H383+H377</f>
        <v>#REF!</v>
      </c>
      <c r="I341" s="35" t="e">
        <f>#REF!+I363+I383+I377</f>
        <v>#REF!</v>
      </c>
      <c r="J341" s="35" t="e">
        <f>#REF!+J363+J383+J377</f>
        <v>#REF!</v>
      </c>
      <c r="K341" s="35" t="e">
        <f>#REF!+K363+K383+K377</f>
        <v>#REF!</v>
      </c>
      <c r="L341" s="35" t="e">
        <f>#REF!+L363+L383+L377</f>
        <v>#REF!</v>
      </c>
      <c r="M341" s="35" t="e">
        <f>#REF!+M363+M383+M377</f>
        <v>#REF!</v>
      </c>
      <c r="N341" s="35" t="e">
        <f>#REF!+N363+N383+N377</f>
        <v>#REF!</v>
      </c>
      <c r="O341" s="35" t="e">
        <f>#REF!+O363+O383+O377</f>
        <v>#REF!</v>
      </c>
      <c r="P341" s="35" t="e">
        <f>#REF!+P363+P383+P377</f>
        <v>#REF!</v>
      </c>
      <c r="Q341" s="35" t="e">
        <f>#REF!+Q363+Q383+Q377</f>
        <v>#REF!</v>
      </c>
      <c r="R341" s="35" t="e">
        <f>#REF!+R363+R383+R377</f>
        <v>#REF!</v>
      </c>
      <c r="S341" s="35" t="e">
        <f>#REF!+S363+S383+S377</f>
        <v>#REF!</v>
      </c>
      <c r="T341" s="35" t="e">
        <f>#REF!+T363+T383+T377</f>
        <v>#REF!</v>
      </c>
      <c r="U341" s="35" t="e">
        <f>#REF!+U363+U383+U377</f>
        <v>#REF!</v>
      </c>
      <c r="V341" s="35" t="e">
        <f>#REF!+V363+V383+V377</f>
        <v>#REF!</v>
      </c>
      <c r="W341" s="35" t="e">
        <f>#REF!+W363+W383+W377</f>
        <v>#REF!</v>
      </c>
      <c r="X341" s="35" t="e">
        <f>#REF!+X363+X383+X377</f>
        <v>#REF!</v>
      </c>
      <c r="Y341" s="68" t="e">
        <f>X341/G341*100</f>
        <v>#REF!</v>
      </c>
      <c r="Z341" s="35">
        <f>Z342+Z377+Z383</f>
        <v>197476.95</v>
      </c>
      <c r="AA341" s="162">
        <f t="shared" si="65"/>
        <v>68.58686576660934</v>
      </c>
    </row>
    <row r="342" spans="1:27" ht="16.5" outlineLevel="6" thickBot="1">
      <c r="A342" s="42" t="s">
        <v>71</v>
      </c>
      <c r="B342" s="20">
        <v>954</v>
      </c>
      <c r="C342" s="9" t="s">
        <v>41</v>
      </c>
      <c r="D342" s="9" t="s">
        <v>6</v>
      </c>
      <c r="E342" s="9" t="s">
        <v>5</v>
      </c>
      <c r="F342" s="9"/>
      <c r="G342" s="35">
        <f>G343+G373</f>
        <v>77197.73000000001</v>
      </c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68"/>
      <c r="Z342" s="35">
        <f>Z343+Z373</f>
        <v>49438.490000000005</v>
      </c>
      <c r="AA342" s="162">
        <f t="shared" si="65"/>
        <v>64.04137790061961</v>
      </c>
    </row>
    <row r="343" spans="1:27" ht="16.5" outlineLevel="6" thickBot="1">
      <c r="A343" s="36" t="s">
        <v>305</v>
      </c>
      <c r="B343" s="21">
        <v>955</v>
      </c>
      <c r="C343" s="11" t="s">
        <v>41</v>
      </c>
      <c r="D343" s="11" t="s">
        <v>6</v>
      </c>
      <c r="E343" s="11" t="s">
        <v>5</v>
      </c>
      <c r="F343" s="11"/>
      <c r="G343" s="37">
        <f>G344+G365+G414</f>
        <v>77048.57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72"/>
      <c r="Y343" s="68"/>
      <c r="Z343" s="37">
        <f>Z344+Z365+Z414</f>
        <v>49300.490000000005</v>
      </c>
      <c r="AA343" s="162">
        <f t="shared" si="65"/>
        <v>63.98624919320371</v>
      </c>
    </row>
    <row r="344" spans="1:27" ht="32.25" outlineLevel="6" thickBot="1">
      <c r="A344" s="42" t="s">
        <v>307</v>
      </c>
      <c r="B344" s="21">
        <v>956</v>
      </c>
      <c r="C344" s="11" t="s">
        <v>41</v>
      </c>
      <c r="D344" s="11" t="s">
        <v>6</v>
      </c>
      <c r="E344" s="11" t="s">
        <v>5</v>
      </c>
      <c r="F344" s="11"/>
      <c r="G344" s="37">
        <f>G345</f>
        <v>55132.48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72"/>
      <c r="Y344" s="68"/>
      <c r="Z344" s="37">
        <f>Z345</f>
        <v>33357.14</v>
      </c>
      <c r="AA344" s="162">
        <f t="shared" si="65"/>
        <v>60.50360876202194</v>
      </c>
    </row>
    <row r="345" spans="1:27" ht="32.25" outlineLevel="6" thickBot="1">
      <c r="A345" s="42" t="s">
        <v>125</v>
      </c>
      <c r="B345" s="21">
        <v>953</v>
      </c>
      <c r="C345" s="11" t="s">
        <v>41</v>
      </c>
      <c r="D345" s="11" t="s">
        <v>6</v>
      </c>
      <c r="E345" s="11" t="s">
        <v>5</v>
      </c>
      <c r="F345" s="11"/>
      <c r="G345" s="37">
        <f>G346+G358</f>
        <v>55132.48</v>
      </c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72"/>
      <c r="Y345" s="68"/>
      <c r="Z345" s="37">
        <f>Z346+Z358</f>
        <v>33357.14</v>
      </c>
      <c r="AA345" s="162">
        <f t="shared" si="65"/>
        <v>60.50360876202194</v>
      </c>
    </row>
    <row r="346" spans="1:27" ht="32.25" outlineLevel="6" thickBot="1">
      <c r="A346" s="102" t="s">
        <v>81</v>
      </c>
      <c r="B346" s="103">
        <v>953</v>
      </c>
      <c r="C346" s="104" t="s">
        <v>41</v>
      </c>
      <c r="D346" s="104" t="s">
        <v>6</v>
      </c>
      <c r="E346" s="104" t="s">
        <v>5</v>
      </c>
      <c r="F346" s="104"/>
      <c r="G346" s="40">
        <f>G347+G349+G352+G355</f>
        <v>51395</v>
      </c>
      <c r="H346" s="39">
        <f aca="true" t="shared" si="68" ref="H346:X346">H353</f>
        <v>0</v>
      </c>
      <c r="I346" s="39">
        <f t="shared" si="68"/>
        <v>0</v>
      </c>
      <c r="J346" s="39">
        <f t="shared" si="68"/>
        <v>0</v>
      </c>
      <c r="K346" s="39">
        <f t="shared" si="68"/>
        <v>0</v>
      </c>
      <c r="L346" s="39">
        <f t="shared" si="68"/>
        <v>0</v>
      </c>
      <c r="M346" s="39">
        <f t="shared" si="68"/>
        <v>0</v>
      </c>
      <c r="N346" s="39">
        <f t="shared" si="68"/>
        <v>0</v>
      </c>
      <c r="O346" s="39">
        <f t="shared" si="68"/>
        <v>0</v>
      </c>
      <c r="P346" s="39">
        <f t="shared" si="68"/>
        <v>0</v>
      </c>
      <c r="Q346" s="39">
        <f t="shared" si="68"/>
        <v>0</v>
      </c>
      <c r="R346" s="39">
        <f t="shared" si="68"/>
        <v>0</v>
      </c>
      <c r="S346" s="39">
        <f t="shared" si="68"/>
        <v>0</v>
      </c>
      <c r="T346" s="39">
        <f t="shared" si="68"/>
        <v>0</v>
      </c>
      <c r="U346" s="39">
        <f t="shared" si="68"/>
        <v>0</v>
      </c>
      <c r="V346" s="39">
        <f t="shared" si="68"/>
        <v>0</v>
      </c>
      <c r="W346" s="39">
        <f t="shared" si="68"/>
        <v>0</v>
      </c>
      <c r="X346" s="77">
        <f t="shared" si="68"/>
        <v>48148.89725</v>
      </c>
      <c r="Y346" s="68">
        <f>X346/G346*100</f>
        <v>93.68401060414438</v>
      </c>
      <c r="Z346" s="40">
        <f>Z347+Z349+Z352+Z355</f>
        <v>30159.03</v>
      </c>
      <c r="AA346" s="162">
        <f t="shared" si="65"/>
        <v>58.68086389726626</v>
      </c>
    </row>
    <row r="347" spans="1:27" ht="32.25" outlineLevel="6" thickBot="1">
      <c r="A347" s="5" t="s">
        <v>234</v>
      </c>
      <c r="B347" s="22">
        <v>953</v>
      </c>
      <c r="C347" s="6" t="s">
        <v>41</v>
      </c>
      <c r="D347" s="6" t="s">
        <v>42</v>
      </c>
      <c r="E347" s="6" t="s">
        <v>233</v>
      </c>
      <c r="F347" s="6"/>
      <c r="G347" s="39">
        <f>G348</f>
        <v>300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94"/>
      <c r="Y347" s="68"/>
      <c r="Z347" s="39">
        <f>Z348</f>
        <v>151.8</v>
      </c>
      <c r="AA347" s="162">
        <f t="shared" si="65"/>
        <v>50.6</v>
      </c>
    </row>
    <row r="348" spans="1:27" ht="32.25" outlineLevel="6" thickBot="1">
      <c r="A348" s="101" t="s">
        <v>212</v>
      </c>
      <c r="B348" s="105">
        <v>953</v>
      </c>
      <c r="C348" s="106" t="s">
        <v>41</v>
      </c>
      <c r="D348" s="106" t="s">
        <v>42</v>
      </c>
      <c r="E348" s="106" t="s">
        <v>236</v>
      </c>
      <c r="F348" s="106"/>
      <c r="G348" s="107">
        <v>300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94"/>
      <c r="Y348" s="68"/>
      <c r="Z348" s="107">
        <v>151.8</v>
      </c>
      <c r="AA348" s="162">
        <f t="shared" si="65"/>
        <v>50.6</v>
      </c>
    </row>
    <row r="349" spans="1:27" ht="32.25" outlineLevel="6" thickBot="1">
      <c r="A349" s="5" t="s">
        <v>219</v>
      </c>
      <c r="B349" s="22">
        <v>953</v>
      </c>
      <c r="C349" s="6" t="s">
        <v>41</v>
      </c>
      <c r="D349" s="6" t="s">
        <v>42</v>
      </c>
      <c r="E349" s="6" t="s">
        <v>213</v>
      </c>
      <c r="F349" s="6"/>
      <c r="G349" s="39">
        <f>G350+G351</f>
        <v>29451.6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94"/>
      <c r="Y349" s="68"/>
      <c r="Z349" s="39">
        <f>Z350+Z351</f>
        <v>16031.75</v>
      </c>
      <c r="AA349" s="162">
        <f t="shared" si="65"/>
        <v>54.4342242866262</v>
      </c>
    </row>
    <row r="350" spans="1:27" ht="32.25" outlineLevel="6" thickBot="1">
      <c r="A350" s="101" t="s">
        <v>220</v>
      </c>
      <c r="B350" s="105">
        <v>953</v>
      </c>
      <c r="C350" s="106" t="s">
        <v>41</v>
      </c>
      <c r="D350" s="106" t="s">
        <v>42</v>
      </c>
      <c r="E350" s="106" t="s">
        <v>214</v>
      </c>
      <c r="F350" s="106"/>
      <c r="G350" s="107">
        <v>1000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94"/>
      <c r="Y350" s="68"/>
      <c r="Z350" s="107">
        <v>355.61</v>
      </c>
      <c r="AA350" s="162">
        <f t="shared" si="65"/>
        <v>35.56100000000001</v>
      </c>
    </row>
    <row r="351" spans="1:27" ht="32.25" outlineLevel="6" thickBot="1">
      <c r="A351" s="101" t="s">
        <v>221</v>
      </c>
      <c r="B351" s="105">
        <v>953</v>
      </c>
      <c r="C351" s="106" t="s">
        <v>41</v>
      </c>
      <c r="D351" s="106" t="s">
        <v>42</v>
      </c>
      <c r="E351" s="106" t="s">
        <v>215</v>
      </c>
      <c r="F351" s="106"/>
      <c r="G351" s="107">
        <v>28451.6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94"/>
      <c r="Y351" s="68"/>
      <c r="Z351" s="107">
        <v>15676.14</v>
      </c>
      <c r="AA351" s="162">
        <f t="shared" si="65"/>
        <v>55.09756920524681</v>
      </c>
    </row>
    <row r="352" spans="1:27" ht="16.5" outlineLevel="6" thickBot="1">
      <c r="A352" s="5" t="s">
        <v>258</v>
      </c>
      <c r="B352" s="22">
        <v>953</v>
      </c>
      <c r="C352" s="6" t="s">
        <v>41</v>
      </c>
      <c r="D352" s="6" t="s">
        <v>6</v>
      </c>
      <c r="E352" s="6" t="s">
        <v>5</v>
      </c>
      <c r="F352" s="6"/>
      <c r="G352" s="39">
        <f>G353+G354</f>
        <v>19174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94"/>
      <c r="Y352" s="68"/>
      <c r="Z352" s="39">
        <f>Z353+Z354</f>
        <v>12617.19</v>
      </c>
      <c r="AA352" s="162">
        <f t="shared" si="65"/>
        <v>65.80364034630229</v>
      </c>
    </row>
    <row r="353" spans="1:27" ht="48" outlineLevel="6" thickBot="1">
      <c r="A353" s="111" t="s">
        <v>192</v>
      </c>
      <c r="B353" s="105">
        <v>953</v>
      </c>
      <c r="C353" s="106" t="s">
        <v>41</v>
      </c>
      <c r="D353" s="106" t="s">
        <v>42</v>
      </c>
      <c r="E353" s="106" t="s">
        <v>196</v>
      </c>
      <c r="F353" s="106"/>
      <c r="G353" s="107">
        <v>19174</v>
      </c>
      <c r="H353" s="29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54"/>
      <c r="X353" s="74">
        <v>48148.89725</v>
      </c>
      <c r="Y353" s="68">
        <f>X353/G353*100</f>
        <v>251.1155588296652</v>
      </c>
      <c r="Z353" s="107">
        <v>12617.19</v>
      </c>
      <c r="AA353" s="162">
        <f t="shared" si="65"/>
        <v>65.80364034630229</v>
      </c>
    </row>
    <row r="354" spans="1:27" ht="16.5" outlineLevel="6" thickBot="1">
      <c r="A354" s="111" t="s">
        <v>193</v>
      </c>
      <c r="B354" s="105">
        <v>953</v>
      </c>
      <c r="C354" s="106" t="s">
        <v>41</v>
      </c>
      <c r="D354" s="106" t="s">
        <v>297</v>
      </c>
      <c r="E354" s="106" t="s">
        <v>195</v>
      </c>
      <c r="F354" s="106"/>
      <c r="G354" s="107">
        <v>0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84"/>
      <c r="Y354" s="68"/>
      <c r="Z354" s="107">
        <v>0</v>
      </c>
      <c r="AA354" s="162">
        <v>0</v>
      </c>
    </row>
    <row r="355" spans="1:27" ht="16.5" outlineLevel="6" thickBot="1">
      <c r="A355" s="5" t="s">
        <v>222</v>
      </c>
      <c r="B355" s="22">
        <v>953</v>
      </c>
      <c r="C355" s="6" t="s">
        <v>41</v>
      </c>
      <c r="D355" s="6" t="s">
        <v>42</v>
      </c>
      <c r="E355" s="6" t="s">
        <v>216</v>
      </c>
      <c r="F355" s="6"/>
      <c r="G355" s="39">
        <f>G356+G357</f>
        <v>2469.4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84"/>
      <c r="Y355" s="68"/>
      <c r="Z355" s="39">
        <f>Z356+Z357</f>
        <v>1358.29</v>
      </c>
      <c r="AA355" s="162">
        <f t="shared" si="65"/>
        <v>55.00485948003563</v>
      </c>
    </row>
    <row r="356" spans="1:27" ht="32.25" outlineLevel="6" thickBot="1">
      <c r="A356" s="101" t="s">
        <v>223</v>
      </c>
      <c r="B356" s="105">
        <v>953</v>
      </c>
      <c r="C356" s="106" t="s">
        <v>41</v>
      </c>
      <c r="D356" s="106" t="s">
        <v>42</v>
      </c>
      <c r="E356" s="106" t="s">
        <v>217</v>
      </c>
      <c r="F356" s="106"/>
      <c r="G356" s="107">
        <v>2075</v>
      </c>
      <c r="H356" s="65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84"/>
      <c r="Y356" s="68"/>
      <c r="Z356" s="107">
        <v>1112.72</v>
      </c>
      <c r="AA356" s="162">
        <f t="shared" si="65"/>
        <v>53.62506024096386</v>
      </c>
    </row>
    <row r="357" spans="1:27" ht="16.5" outlineLevel="6" thickBot="1">
      <c r="A357" s="101" t="s">
        <v>224</v>
      </c>
      <c r="B357" s="105">
        <v>953</v>
      </c>
      <c r="C357" s="106" t="s">
        <v>41</v>
      </c>
      <c r="D357" s="106" t="s">
        <v>42</v>
      </c>
      <c r="E357" s="106" t="s">
        <v>218</v>
      </c>
      <c r="F357" s="106"/>
      <c r="G357" s="107">
        <v>394.4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4"/>
      <c r="Y357" s="68"/>
      <c r="Z357" s="107">
        <v>245.57</v>
      </c>
      <c r="AA357" s="162">
        <f t="shared" si="65"/>
        <v>62.264198782961465</v>
      </c>
    </row>
    <row r="358" spans="1:27" ht="16.5" outlineLevel="6" thickBot="1">
      <c r="A358" s="118" t="s">
        <v>325</v>
      </c>
      <c r="B358" s="103">
        <v>953</v>
      </c>
      <c r="C358" s="104" t="s">
        <v>41</v>
      </c>
      <c r="D358" s="104" t="s">
        <v>326</v>
      </c>
      <c r="E358" s="104" t="s">
        <v>5</v>
      </c>
      <c r="F358" s="106"/>
      <c r="G358" s="16">
        <f>G359+G361</f>
        <v>3737.48</v>
      </c>
      <c r="H358" s="6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84"/>
      <c r="Y358" s="68"/>
      <c r="Z358" s="16">
        <f>Z359+Z361</f>
        <v>3198.11</v>
      </c>
      <c r="AA358" s="162">
        <f t="shared" si="65"/>
        <v>85.56861842738958</v>
      </c>
    </row>
    <row r="359" spans="1:27" ht="32.25" outlineLevel="6" thickBot="1">
      <c r="A359" s="5" t="s">
        <v>219</v>
      </c>
      <c r="B359" s="22">
        <v>953</v>
      </c>
      <c r="C359" s="6" t="s">
        <v>41</v>
      </c>
      <c r="D359" s="6" t="s">
        <v>326</v>
      </c>
      <c r="E359" s="6" t="s">
        <v>213</v>
      </c>
      <c r="F359" s="106"/>
      <c r="G359" s="7">
        <f>G360</f>
        <v>2618.13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84"/>
      <c r="Y359" s="68"/>
      <c r="Z359" s="7">
        <f>Z360</f>
        <v>2316.76</v>
      </c>
      <c r="AA359" s="162">
        <f t="shared" si="65"/>
        <v>88.48911245812852</v>
      </c>
    </row>
    <row r="360" spans="1:27" ht="32.25" outlineLevel="6" thickBot="1">
      <c r="A360" s="101" t="s">
        <v>221</v>
      </c>
      <c r="B360" s="105">
        <v>953</v>
      </c>
      <c r="C360" s="106" t="s">
        <v>41</v>
      </c>
      <c r="D360" s="106" t="s">
        <v>326</v>
      </c>
      <c r="E360" s="106" t="s">
        <v>215</v>
      </c>
      <c r="F360" s="106"/>
      <c r="G360" s="113">
        <v>2618.13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84"/>
      <c r="Y360" s="68"/>
      <c r="Z360" s="113">
        <v>2316.76</v>
      </c>
      <c r="AA360" s="162">
        <f t="shared" si="65"/>
        <v>88.48911245812852</v>
      </c>
    </row>
    <row r="361" spans="1:27" ht="16.5" outlineLevel="6" thickBot="1">
      <c r="A361" s="5" t="s">
        <v>258</v>
      </c>
      <c r="B361" s="22">
        <v>953</v>
      </c>
      <c r="C361" s="6" t="s">
        <v>41</v>
      </c>
      <c r="D361" s="6" t="s">
        <v>326</v>
      </c>
      <c r="E361" s="6" t="s">
        <v>257</v>
      </c>
      <c r="F361" s="106"/>
      <c r="G361" s="7">
        <f>G362</f>
        <v>1119.35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84"/>
      <c r="Y361" s="68"/>
      <c r="Z361" s="7">
        <f>Z362</f>
        <v>881.35</v>
      </c>
      <c r="AA361" s="162">
        <f t="shared" si="65"/>
        <v>78.7376602492518</v>
      </c>
    </row>
    <row r="362" spans="1:27" ht="16.5" outlineLevel="6" thickBot="1">
      <c r="A362" s="111" t="s">
        <v>193</v>
      </c>
      <c r="B362" s="105">
        <v>953</v>
      </c>
      <c r="C362" s="106" t="s">
        <v>41</v>
      </c>
      <c r="D362" s="106" t="s">
        <v>326</v>
      </c>
      <c r="E362" s="106" t="s">
        <v>195</v>
      </c>
      <c r="F362" s="106"/>
      <c r="G362" s="113">
        <v>1119.35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4"/>
      <c r="Y362" s="68"/>
      <c r="Z362" s="113">
        <v>881.35</v>
      </c>
      <c r="AA362" s="162">
        <f t="shared" si="65"/>
        <v>78.7376602492518</v>
      </c>
    </row>
    <row r="363" spans="1:27" ht="17.25" customHeight="1" outlineLevel="6" thickBot="1">
      <c r="A363" s="145" t="s">
        <v>122</v>
      </c>
      <c r="B363" s="20">
        <v>953</v>
      </c>
      <c r="C363" s="9" t="s">
        <v>41</v>
      </c>
      <c r="D363" s="9" t="s">
        <v>6</v>
      </c>
      <c r="E363" s="9" t="s">
        <v>5</v>
      </c>
      <c r="F363" s="9"/>
      <c r="G363" s="35">
        <f>G366+G370+G373</f>
        <v>20621.9</v>
      </c>
      <c r="H363" s="37">
        <f aca="true" t="shared" si="69" ref="H363:X363">H366</f>
        <v>0</v>
      </c>
      <c r="I363" s="37">
        <f t="shared" si="69"/>
        <v>0</v>
      </c>
      <c r="J363" s="37">
        <f t="shared" si="69"/>
        <v>0</v>
      </c>
      <c r="K363" s="37">
        <f t="shared" si="69"/>
        <v>0</v>
      </c>
      <c r="L363" s="37">
        <f t="shared" si="69"/>
        <v>0</v>
      </c>
      <c r="M363" s="37">
        <f t="shared" si="69"/>
        <v>0</v>
      </c>
      <c r="N363" s="37">
        <f t="shared" si="69"/>
        <v>0</v>
      </c>
      <c r="O363" s="37">
        <f t="shared" si="69"/>
        <v>0</v>
      </c>
      <c r="P363" s="37">
        <f t="shared" si="69"/>
        <v>0</v>
      </c>
      <c r="Q363" s="37">
        <f t="shared" si="69"/>
        <v>0</v>
      </c>
      <c r="R363" s="37">
        <f t="shared" si="69"/>
        <v>0</v>
      </c>
      <c r="S363" s="37">
        <f t="shared" si="69"/>
        <v>0</v>
      </c>
      <c r="T363" s="37">
        <f t="shared" si="69"/>
        <v>0</v>
      </c>
      <c r="U363" s="37">
        <f t="shared" si="69"/>
        <v>0</v>
      </c>
      <c r="V363" s="37">
        <f t="shared" si="69"/>
        <v>0</v>
      </c>
      <c r="W363" s="37">
        <f t="shared" si="69"/>
        <v>0</v>
      </c>
      <c r="X363" s="76">
        <f t="shared" si="69"/>
        <v>19460.04851</v>
      </c>
      <c r="Y363" s="68">
        <f>X363/G363*100</f>
        <v>94.36593383732827</v>
      </c>
      <c r="Z363" s="35">
        <f>Z366+Z370+Z373</f>
        <v>14735.12</v>
      </c>
      <c r="AA363" s="162">
        <f t="shared" si="65"/>
        <v>71.45374577512257</v>
      </c>
    </row>
    <row r="364" spans="1:27" ht="17.25" customHeight="1" outlineLevel="6" thickBot="1">
      <c r="A364" s="42" t="s">
        <v>71</v>
      </c>
      <c r="B364" s="20">
        <v>953</v>
      </c>
      <c r="C364" s="9" t="s">
        <v>41</v>
      </c>
      <c r="D364" s="9" t="s">
        <v>6</v>
      </c>
      <c r="E364" s="9" t="s">
        <v>5</v>
      </c>
      <c r="F364" s="9"/>
      <c r="G364" s="35">
        <f>G365+G373</f>
        <v>20621.9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76"/>
      <c r="Y364" s="68"/>
      <c r="Z364" s="35">
        <f>Z365+Z373</f>
        <v>14735.12</v>
      </c>
      <c r="AA364" s="162">
        <f t="shared" si="65"/>
        <v>71.45374577512257</v>
      </c>
    </row>
    <row r="365" spans="1:27" ht="38.25" customHeight="1" outlineLevel="6" thickBot="1">
      <c r="A365" s="36" t="s">
        <v>308</v>
      </c>
      <c r="B365" s="21">
        <v>956</v>
      </c>
      <c r="C365" s="11" t="s">
        <v>41</v>
      </c>
      <c r="D365" s="11" t="s">
        <v>6</v>
      </c>
      <c r="E365" s="11" t="s">
        <v>5</v>
      </c>
      <c r="F365" s="11"/>
      <c r="G365" s="37">
        <f>G366+G370</f>
        <v>20472.74</v>
      </c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76"/>
      <c r="Y365" s="68"/>
      <c r="Z365" s="37">
        <f>Z366+Z370</f>
        <v>14597.12</v>
      </c>
      <c r="AA365" s="162">
        <f t="shared" si="65"/>
        <v>71.30027539059256</v>
      </c>
    </row>
    <row r="366" spans="1:27" ht="32.25" outlineLevel="6" thickBot="1">
      <c r="A366" s="102" t="s">
        <v>81</v>
      </c>
      <c r="B366" s="103">
        <v>953</v>
      </c>
      <c r="C366" s="104" t="s">
        <v>41</v>
      </c>
      <c r="D366" s="104" t="s">
        <v>6</v>
      </c>
      <c r="E366" s="104" t="s">
        <v>5</v>
      </c>
      <c r="F366" s="104"/>
      <c r="G366" s="40">
        <f>G367</f>
        <v>19992.77</v>
      </c>
      <c r="H366" s="39">
        <f aca="true" t="shared" si="70" ref="H366:X366">H368</f>
        <v>0</v>
      </c>
      <c r="I366" s="39">
        <f t="shared" si="70"/>
        <v>0</v>
      </c>
      <c r="J366" s="39">
        <f t="shared" si="70"/>
        <v>0</v>
      </c>
      <c r="K366" s="39">
        <f t="shared" si="70"/>
        <v>0</v>
      </c>
      <c r="L366" s="39">
        <f t="shared" si="70"/>
        <v>0</v>
      </c>
      <c r="M366" s="39">
        <f t="shared" si="70"/>
        <v>0</v>
      </c>
      <c r="N366" s="39">
        <f t="shared" si="70"/>
        <v>0</v>
      </c>
      <c r="O366" s="39">
        <f t="shared" si="70"/>
        <v>0</v>
      </c>
      <c r="P366" s="39">
        <f t="shared" si="70"/>
        <v>0</v>
      </c>
      <c r="Q366" s="39">
        <f t="shared" si="70"/>
        <v>0</v>
      </c>
      <c r="R366" s="39">
        <f t="shared" si="70"/>
        <v>0</v>
      </c>
      <c r="S366" s="39">
        <f t="shared" si="70"/>
        <v>0</v>
      </c>
      <c r="T366" s="39">
        <f t="shared" si="70"/>
        <v>0</v>
      </c>
      <c r="U366" s="39">
        <f t="shared" si="70"/>
        <v>0</v>
      </c>
      <c r="V366" s="39">
        <f t="shared" si="70"/>
        <v>0</v>
      </c>
      <c r="W366" s="39">
        <f t="shared" si="70"/>
        <v>0</v>
      </c>
      <c r="X366" s="77">
        <f t="shared" si="70"/>
        <v>19460.04851</v>
      </c>
      <c r="Y366" s="68">
        <f>X366/G366*100</f>
        <v>97.33542930769474</v>
      </c>
      <c r="Z366" s="40">
        <f>Z367</f>
        <v>14140.7</v>
      </c>
      <c r="AA366" s="162">
        <f t="shared" si="65"/>
        <v>70.72906855828383</v>
      </c>
    </row>
    <row r="367" spans="1:27" ht="16.5" outlineLevel="6" thickBot="1">
      <c r="A367" s="5" t="s">
        <v>258</v>
      </c>
      <c r="B367" s="22">
        <v>953</v>
      </c>
      <c r="C367" s="6" t="s">
        <v>41</v>
      </c>
      <c r="D367" s="6" t="s">
        <v>6</v>
      </c>
      <c r="E367" s="6" t="s">
        <v>5</v>
      </c>
      <c r="F367" s="6"/>
      <c r="G367" s="39">
        <f>G368+G369</f>
        <v>19992.77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94"/>
      <c r="Y367" s="68"/>
      <c r="Z367" s="39">
        <f>Z368+Z369</f>
        <v>14140.7</v>
      </c>
      <c r="AA367" s="162">
        <f t="shared" si="65"/>
        <v>70.72906855828383</v>
      </c>
    </row>
    <row r="368" spans="1:27" ht="48" outlineLevel="6" thickBot="1">
      <c r="A368" s="111" t="s">
        <v>192</v>
      </c>
      <c r="B368" s="105">
        <v>953</v>
      </c>
      <c r="C368" s="106" t="s">
        <v>41</v>
      </c>
      <c r="D368" s="106" t="s">
        <v>43</v>
      </c>
      <c r="E368" s="106" t="s">
        <v>196</v>
      </c>
      <c r="F368" s="106"/>
      <c r="G368" s="107">
        <v>19992.77</v>
      </c>
      <c r="H368" s="29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54"/>
      <c r="X368" s="74">
        <v>19460.04851</v>
      </c>
      <c r="Y368" s="68">
        <f>X368/G368*100</f>
        <v>97.33542930769474</v>
      </c>
      <c r="Z368" s="107">
        <v>14140.7</v>
      </c>
      <c r="AA368" s="162">
        <f t="shared" si="65"/>
        <v>70.72906855828383</v>
      </c>
    </row>
    <row r="369" spans="1:27" ht="16.5" outlineLevel="6" thickBot="1">
      <c r="A369" s="111" t="s">
        <v>193</v>
      </c>
      <c r="B369" s="105">
        <v>953</v>
      </c>
      <c r="C369" s="106" t="s">
        <v>41</v>
      </c>
      <c r="D369" s="106" t="s">
        <v>313</v>
      </c>
      <c r="E369" s="106" t="s">
        <v>195</v>
      </c>
      <c r="F369" s="106"/>
      <c r="G369" s="107">
        <v>0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4"/>
      <c r="Y369" s="68"/>
      <c r="Z369" s="107">
        <v>0</v>
      </c>
      <c r="AA369" s="162">
        <v>0</v>
      </c>
    </row>
    <row r="370" spans="1:27" ht="32.25" outlineLevel="6" thickBot="1">
      <c r="A370" s="159" t="s">
        <v>327</v>
      </c>
      <c r="B370" s="103">
        <v>953</v>
      </c>
      <c r="C370" s="104" t="s">
        <v>41</v>
      </c>
      <c r="D370" s="104" t="s">
        <v>328</v>
      </c>
      <c r="E370" s="104" t="s">
        <v>5</v>
      </c>
      <c r="F370" s="106"/>
      <c r="G370" s="16">
        <f>G371</f>
        <v>479.97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84"/>
      <c r="Y370" s="68"/>
      <c r="Z370" s="16">
        <f>Z371</f>
        <v>456.42</v>
      </c>
      <c r="AA370" s="162">
        <f t="shared" si="65"/>
        <v>95.09344334020876</v>
      </c>
    </row>
    <row r="371" spans="1:27" ht="16.5" outlineLevel="6" thickBot="1">
      <c r="A371" s="5" t="s">
        <v>258</v>
      </c>
      <c r="B371" s="22">
        <v>953</v>
      </c>
      <c r="C371" s="6" t="s">
        <v>41</v>
      </c>
      <c r="D371" s="6" t="s">
        <v>328</v>
      </c>
      <c r="E371" s="6" t="s">
        <v>257</v>
      </c>
      <c r="F371" s="106"/>
      <c r="G371" s="7">
        <f>G372</f>
        <v>479.97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4"/>
      <c r="Y371" s="68"/>
      <c r="Z371" s="7">
        <f>Z372</f>
        <v>456.42</v>
      </c>
      <c r="AA371" s="162">
        <f t="shared" si="65"/>
        <v>95.09344334020876</v>
      </c>
    </row>
    <row r="372" spans="1:27" ht="16.5" outlineLevel="6" thickBot="1">
      <c r="A372" s="111" t="s">
        <v>193</v>
      </c>
      <c r="B372" s="105">
        <v>953</v>
      </c>
      <c r="C372" s="106" t="s">
        <v>41</v>
      </c>
      <c r="D372" s="106" t="s">
        <v>328</v>
      </c>
      <c r="E372" s="106" t="s">
        <v>195</v>
      </c>
      <c r="F372" s="106"/>
      <c r="G372" s="113">
        <v>479.97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4"/>
      <c r="Y372" s="68"/>
      <c r="Z372" s="113">
        <v>456.42</v>
      </c>
      <c r="AA372" s="162">
        <f t="shared" si="65"/>
        <v>95.09344334020876</v>
      </c>
    </row>
    <row r="373" spans="1:27" ht="32.25" outlineLevel="6" thickBot="1">
      <c r="A373" s="13" t="s">
        <v>315</v>
      </c>
      <c r="B373" s="20">
        <v>953</v>
      </c>
      <c r="C373" s="9" t="s">
        <v>41</v>
      </c>
      <c r="D373" s="9" t="s">
        <v>317</v>
      </c>
      <c r="E373" s="9" t="s">
        <v>5</v>
      </c>
      <c r="F373" s="9"/>
      <c r="G373" s="10">
        <f>G374</f>
        <v>149.16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4"/>
      <c r="Y373" s="68"/>
      <c r="Z373" s="10">
        <f>Z374</f>
        <v>138</v>
      </c>
      <c r="AA373" s="162">
        <f t="shared" si="65"/>
        <v>92.51810136765889</v>
      </c>
    </row>
    <row r="374" spans="1:27" ht="32.25" outlineLevel="6" thickBot="1">
      <c r="A374" s="108" t="s">
        <v>81</v>
      </c>
      <c r="B374" s="103">
        <v>953</v>
      </c>
      <c r="C374" s="104" t="s">
        <v>41</v>
      </c>
      <c r="D374" s="104" t="s">
        <v>317</v>
      </c>
      <c r="E374" s="104" t="s">
        <v>5</v>
      </c>
      <c r="F374" s="104"/>
      <c r="G374" s="16">
        <f>G375</f>
        <v>149.16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4"/>
      <c r="Y374" s="68"/>
      <c r="Z374" s="16">
        <f>Z375</f>
        <v>138</v>
      </c>
      <c r="AA374" s="162">
        <f t="shared" si="65"/>
        <v>92.51810136765889</v>
      </c>
    </row>
    <row r="375" spans="1:27" ht="16.5" outlineLevel="6" thickBot="1">
      <c r="A375" s="5" t="s">
        <v>258</v>
      </c>
      <c r="B375" s="22">
        <v>953</v>
      </c>
      <c r="C375" s="6" t="s">
        <v>41</v>
      </c>
      <c r="D375" s="6" t="s">
        <v>317</v>
      </c>
      <c r="E375" s="6" t="s">
        <v>257</v>
      </c>
      <c r="F375" s="6"/>
      <c r="G375" s="7">
        <f>G376</f>
        <v>149.16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4"/>
      <c r="Y375" s="68"/>
      <c r="Z375" s="7">
        <f>Z376</f>
        <v>138</v>
      </c>
      <c r="AA375" s="162">
        <f t="shared" si="65"/>
        <v>92.51810136765889</v>
      </c>
    </row>
    <row r="376" spans="1:27" ht="16.5" outlineLevel="6" thickBot="1">
      <c r="A376" s="111" t="s">
        <v>193</v>
      </c>
      <c r="B376" s="105">
        <v>953</v>
      </c>
      <c r="C376" s="106" t="s">
        <v>41</v>
      </c>
      <c r="D376" s="106" t="s">
        <v>317</v>
      </c>
      <c r="E376" s="106" t="s">
        <v>195</v>
      </c>
      <c r="F376" s="106"/>
      <c r="G376" s="113">
        <v>149.16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4"/>
      <c r="Y376" s="68"/>
      <c r="Z376" s="113">
        <v>138</v>
      </c>
      <c r="AA376" s="162">
        <f t="shared" si="65"/>
        <v>92.51810136765889</v>
      </c>
    </row>
    <row r="377" spans="1:27" ht="16.5" outlineLevel="6" thickBot="1">
      <c r="A377" s="34" t="s">
        <v>189</v>
      </c>
      <c r="B377" s="20">
        <v>953</v>
      </c>
      <c r="C377" s="9" t="s">
        <v>41</v>
      </c>
      <c r="D377" s="9" t="s">
        <v>190</v>
      </c>
      <c r="E377" s="9" t="s">
        <v>5</v>
      </c>
      <c r="F377" s="9"/>
      <c r="G377" s="35">
        <f>G378</f>
        <v>625.0699999999999</v>
      </c>
      <c r="H377" s="35">
        <f aca="true" t="shared" si="71" ref="H377:X377">H378</f>
        <v>0</v>
      </c>
      <c r="I377" s="35">
        <f t="shared" si="71"/>
        <v>0</v>
      </c>
      <c r="J377" s="35">
        <f t="shared" si="71"/>
        <v>0</v>
      </c>
      <c r="K377" s="35">
        <f t="shared" si="71"/>
        <v>0</v>
      </c>
      <c r="L377" s="35">
        <f t="shared" si="71"/>
        <v>0</v>
      </c>
      <c r="M377" s="35">
        <f t="shared" si="71"/>
        <v>0</v>
      </c>
      <c r="N377" s="35">
        <f t="shared" si="71"/>
        <v>0</v>
      </c>
      <c r="O377" s="35">
        <f t="shared" si="71"/>
        <v>0</v>
      </c>
      <c r="P377" s="35">
        <f t="shared" si="71"/>
        <v>0</v>
      </c>
      <c r="Q377" s="35">
        <f t="shared" si="71"/>
        <v>0</v>
      </c>
      <c r="R377" s="35">
        <f t="shared" si="71"/>
        <v>0</v>
      </c>
      <c r="S377" s="35">
        <f t="shared" si="71"/>
        <v>0</v>
      </c>
      <c r="T377" s="35">
        <f t="shared" si="71"/>
        <v>0</v>
      </c>
      <c r="U377" s="35">
        <f t="shared" si="71"/>
        <v>0</v>
      </c>
      <c r="V377" s="35">
        <f t="shared" si="71"/>
        <v>0</v>
      </c>
      <c r="W377" s="35">
        <f t="shared" si="71"/>
        <v>0</v>
      </c>
      <c r="X377" s="35">
        <f t="shared" si="71"/>
        <v>0</v>
      </c>
      <c r="Y377" s="68">
        <v>0</v>
      </c>
      <c r="Z377" s="35">
        <f>Z378</f>
        <v>0</v>
      </c>
      <c r="AA377" s="162">
        <f t="shared" si="65"/>
        <v>0</v>
      </c>
    </row>
    <row r="378" spans="1:27" ht="32.25" outlineLevel="6" thickBot="1">
      <c r="A378" s="102" t="s">
        <v>205</v>
      </c>
      <c r="B378" s="103">
        <v>953</v>
      </c>
      <c r="C378" s="104" t="s">
        <v>41</v>
      </c>
      <c r="D378" s="104" t="s">
        <v>188</v>
      </c>
      <c r="E378" s="104" t="s">
        <v>5</v>
      </c>
      <c r="F378" s="104"/>
      <c r="G378" s="40">
        <f>G379+G381</f>
        <v>625.0699999999999</v>
      </c>
      <c r="H378" s="39">
        <f aca="true" t="shared" si="72" ref="H378:X378">H382</f>
        <v>0</v>
      </c>
      <c r="I378" s="39">
        <f t="shared" si="72"/>
        <v>0</v>
      </c>
      <c r="J378" s="39">
        <f t="shared" si="72"/>
        <v>0</v>
      </c>
      <c r="K378" s="39">
        <f t="shared" si="72"/>
        <v>0</v>
      </c>
      <c r="L378" s="39">
        <f t="shared" si="72"/>
        <v>0</v>
      </c>
      <c r="M378" s="39">
        <f t="shared" si="72"/>
        <v>0</v>
      </c>
      <c r="N378" s="39">
        <f t="shared" si="72"/>
        <v>0</v>
      </c>
      <c r="O378" s="39">
        <f t="shared" si="72"/>
        <v>0</v>
      </c>
      <c r="P378" s="39">
        <f t="shared" si="72"/>
        <v>0</v>
      </c>
      <c r="Q378" s="39">
        <f t="shared" si="72"/>
        <v>0</v>
      </c>
      <c r="R378" s="39">
        <f t="shared" si="72"/>
        <v>0</v>
      </c>
      <c r="S378" s="39">
        <f t="shared" si="72"/>
        <v>0</v>
      </c>
      <c r="T378" s="39">
        <f t="shared" si="72"/>
        <v>0</v>
      </c>
      <c r="U378" s="39">
        <f t="shared" si="72"/>
        <v>0</v>
      </c>
      <c r="V378" s="39">
        <f t="shared" si="72"/>
        <v>0</v>
      </c>
      <c r="W378" s="39">
        <f t="shared" si="72"/>
        <v>0</v>
      </c>
      <c r="X378" s="39">
        <f t="shared" si="72"/>
        <v>0</v>
      </c>
      <c r="Y378" s="68">
        <v>0</v>
      </c>
      <c r="Z378" s="40">
        <f>Z379+Z381</f>
        <v>0</v>
      </c>
      <c r="AA378" s="162">
        <f t="shared" si="65"/>
        <v>0</v>
      </c>
    </row>
    <row r="379" spans="1:27" ht="32.25" outlineLevel="6" thickBot="1">
      <c r="A379" s="5" t="s">
        <v>219</v>
      </c>
      <c r="B379" s="22">
        <v>953</v>
      </c>
      <c r="C379" s="6" t="s">
        <v>41</v>
      </c>
      <c r="D379" s="6" t="s">
        <v>188</v>
      </c>
      <c r="E379" s="6" t="s">
        <v>213</v>
      </c>
      <c r="F379" s="6"/>
      <c r="G379" s="39">
        <f>G380</f>
        <v>250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65"/>
      <c r="Y379" s="68"/>
      <c r="Z379" s="39">
        <f>Z380</f>
        <v>0</v>
      </c>
      <c r="AA379" s="162">
        <f t="shared" si="65"/>
        <v>0</v>
      </c>
    </row>
    <row r="380" spans="1:27" ht="32.25" outlineLevel="6" thickBot="1">
      <c r="A380" s="101" t="s">
        <v>221</v>
      </c>
      <c r="B380" s="105">
        <v>953</v>
      </c>
      <c r="C380" s="106" t="s">
        <v>41</v>
      </c>
      <c r="D380" s="106" t="s">
        <v>188</v>
      </c>
      <c r="E380" s="106" t="s">
        <v>215</v>
      </c>
      <c r="F380" s="106"/>
      <c r="G380" s="107">
        <v>250</v>
      </c>
      <c r="H380" s="65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65"/>
      <c r="Y380" s="68"/>
      <c r="Z380" s="107">
        <v>0</v>
      </c>
      <c r="AA380" s="162">
        <f t="shared" si="65"/>
        <v>0</v>
      </c>
    </row>
    <row r="381" spans="1:27" ht="16.5" outlineLevel="6" thickBot="1">
      <c r="A381" s="5" t="s">
        <v>258</v>
      </c>
      <c r="B381" s="22">
        <v>953</v>
      </c>
      <c r="C381" s="6" t="s">
        <v>41</v>
      </c>
      <c r="D381" s="6" t="s">
        <v>188</v>
      </c>
      <c r="E381" s="6" t="s">
        <v>257</v>
      </c>
      <c r="F381" s="6"/>
      <c r="G381" s="39">
        <f>G382</f>
        <v>375.07</v>
      </c>
      <c r="H381" s="6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65"/>
      <c r="Y381" s="68"/>
      <c r="Z381" s="39">
        <f>Z382</f>
        <v>0</v>
      </c>
      <c r="AA381" s="162">
        <f t="shared" si="65"/>
        <v>0</v>
      </c>
    </row>
    <row r="382" spans="1:27" ht="16.5" outlineLevel="6" thickBot="1">
      <c r="A382" s="111" t="s">
        <v>193</v>
      </c>
      <c r="B382" s="105">
        <v>953</v>
      </c>
      <c r="C382" s="106" t="s">
        <v>41</v>
      </c>
      <c r="D382" s="106" t="s">
        <v>188</v>
      </c>
      <c r="E382" s="106" t="s">
        <v>195</v>
      </c>
      <c r="F382" s="106"/>
      <c r="G382" s="107">
        <v>375.07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84">
        <v>0</v>
      </c>
      <c r="Y382" s="68">
        <v>0</v>
      </c>
      <c r="Z382" s="107">
        <v>0</v>
      </c>
      <c r="AA382" s="162">
        <f t="shared" si="65"/>
        <v>0</v>
      </c>
    </row>
    <row r="383" spans="1:27" ht="16.5" outlineLevel="6" thickBot="1">
      <c r="A383" s="36" t="s">
        <v>119</v>
      </c>
      <c r="B383" s="21">
        <v>953</v>
      </c>
      <c r="C383" s="11" t="s">
        <v>41</v>
      </c>
      <c r="D383" s="11" t="s">
        <v>118</v>
      </c>
      <c r="E383" s="11" t="s">
        <v>5</v>
      </c>
      <c r="F383" s="6"/>
      <c r="G383" s="35">
        <f>G384+G396+G401+G409</f>
        <v>210099.6</v>
      </c>
      <c r="H383" s="35" t="e">
        <f>H384+#REF!+#REF!+H396+H401+#REF!</f>
        <v>#REF!</v>
      </c>
      <c r="I383" s="35" t="e">
        <f>I384+#REF!+#REF!+I396+I401+#REF!</f>
        <v>#REF!</v>
      </c>
      <c r="J383" s="35" t="e">
        <f>J384+#REF!+#REF!+J396+J401+#REF!</f>
        <v>#REF!</v>
      </c>
      <c r="K383" s="35" t="e">
        <f>K384+#REF!+#REF!+K396+K401+#REF!</f>
        <v>#REF!</v>
      </c>
      <c r="L383" s="35" t="e">
        <f>L384+#REF!+#REF!+L396+L401+#REF!</f>
        <v>#REF!</v>
      </c>
      <c r="M383" s="35" t="e">
        <f>M384+#REF!+#REF!+M396+M401+#REF!</f>
        <v>#REF!</v>
      </c>
      <c r="N383" s="35" t="e">
        <f>N384+#REF!+#REF!+N396+N401+#REF!</f>
        <v>#REF!</v>
      </c>
      <c r="O383" s="35" t="e">
        <f>O384+#REF!+#REF!+O396+O401+#REF!</f>
        <v>#REF!</v>
      </c>
      <c r="P383" s="35" t="e">
        <f>P384+#REF!+#REF!+P396+P401+#REF!</f>
        <v>#REF!</v>
      </c>
      <c r="Q383" s="35" t="e">
        <f>Q384+#REF!+#REF!+Q396+Q401+#REF!</f>
        <v>#REF!</v>
      </c>
      <c r="R383" s="35" t="e">
        <f>R384+#REF!+#REF!+R396+R401+#REF!</f>
        <v>#REF!</v>
      </c>
      <c r="S383" s="35" t="e">
        <f>S384+#REF!+#REF!+S396+S401+#REF!</f>
        <v>#REF!</v>
      </c>
      <c r="T383" s="35" t="e">
        <f>T384+#REF!+#REF!+T396+T401+#REF!</f>
        <v>#REF!</v>
      </c>
      <c r="U383" s="35" t="e">
        <f>U384+#REF!+#REF!+U396+U401+#REF!</f>
        <v>#REF!</v>
      </c>
      <c r="V383" s="35" t="e">
        <f>V384+#REF!+#REF!+V396+V401+#REF!</f>
        <v>#REF!</v>
      </c>
      <c r="W383" s="35" t="e">
        <f>W384+#REF!+#REF!+W396+W401+#REF!</f>
        <v>#REF!</v>
      </c>
      <c r="X383" s="78" t="e">
        <f>X384+#REF!+#REF!+X396+X401+#REF!</f>
        <v>#REF!</v>
      </c>
      <c r="Y383" s="68" t="e">
        <f>X383/G383*100</f>
        <v>#REF!</v>
      </c>
      <c r="Z383" s="35">
        <f>Z384+Z396+Z401+Z409</f>
        <v>148038.46</v>
      </c>
      <c r="AA383" s="162">
        <f aca="true" t="shared" si="73" ref="AA383:AA446">Z383/G383*100</f>
        <v>70.46108607536615</v>
      </c>
    </row>
    <row r="384" spans="1:27" ht="47.25" customHeight="1" outlineLevel="6" thickBot="1">
      <c r="A384" s="34" t="s">
        <v>184</v>
      </c>
      <c r="B384" s="21">
        <v>953</v>
      </c>
      <c r="C384" s="11" t="s">
        <v>41</v>
      </c>
      <c r="D384" s="11" t="s">
        <v>118</v>
      </c>
      <c r="E384" s="11" t="s">
        <v>5</v>
      </c>
      <c r="F384" s="11"/>
      <c r="G384" s="37">
        <f>G391+G385</f>
        <v>4999.6</v>
      </c>
      <c r="H384" s="37">
        <f aca="true" t="shared" si="74" ref="H384:X384">H392</f>
        <v>0</v>
      </c>
      <c r="I384" s="37">
        <f t="shared" si="74"/>
        <v>0</v>
      </c>
      <c r="J384" s="37">
        <f t="shared" si="74"/>
        <v>0</v>
      </c>
      <c r="K384" s="37">
        <f t="shared" si="74"/>
        <v>0</v>
      </c>
      <c r="L384" s="37">
        <f t="shared" si="74"/>
        <v>0</v>
      </c>
      <c r="M384" s="37">
        <f t="shared" si="74"/>
        <v>0</v>
      </c>
      <c r="N384" s="37">
        <f t="shared" si="74"/>
        <v>0</v>
      </c>
      <c r="O384" s="37">
        <f t="shared" si="74"/>
        <v>0</v>
      </c>
      <c r="P384" s="37">
        <f t="shared" si="74"/>
        <v>0</v>
      </c>
      <c r="Q384" s="37">
        <f t="shared" si="74"/>
        <v>0</v>
      </c>
      <c r="R384" s="37">
        <f t="shared" si="74"/>
        <v>0</v>
      </c>
      <c r="S384" s="37">
        <f t="shared" si="74"/>
        <v>0</v>
      </c>
      <c r="T384" s="37">
        <f t="shared" si="74"/>
        <v>0</v>
      </c>
      <c r="U384" s="37">
        <f t="shared" si="74"/>
        <v>0</v>
      </c>
      <c r="V384" s="37">
        <f t="shared" si="74"/>
        <v>0</v>
      </c>
      <c r="W384" s="37">
        <f t="shared" si="74"/>
        <v>0</v>
      </c>
      <c r="X384" s="79">
        <f t="shared" si="74"/>
        <v>2744.868</v>
      </c>
      <c r="Y384" s="68">
        <f>X384/G384*100</f>
        <v>54.90175214017121</v>
      </c>
      <c r="Z384" s="37">
        <f>Z391+Z385</f>
        <v>3496.37</v>
      </c>
      <c r="AA384" s="162">
        <f t="shared" si="73"/>
        <v>69.93299463957115</v>
      </c>
    </row>
    <row r="385" spans="1:27" ht="47.25" customHeight="1" outlineLevel="6" thickBot="1">
      <c r="A385" s="8" t="s">
        <v>294</v>
      </c>
      <c r="B385" s="21">
        <v>953</v>
      </c>
      <c r="C385" s="11" t="s">
        <v>41</v>
      </c>
      <c r="D385" s="11" t="s">
        <v>295</v>
      </c>
      <c r="E385" s="11" t="s">
        <v>5</v>
      </c>
      <c r="F385" s="11"/>
      <c r="G385" s="37">
        <f>G386</f>
        <v>4680.5</v>
      </c>
      <c r="H385" s="95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7"/>
      <c r="Y385" s="68"/>
      <c r="Z385" s="37">
        <f>Z386</f>
        <v>3177.27</v>
      </c>
      <c r="AA385" s="162">
        <f t="shared" si="73"/>
        <v>67.8831321440017</v>
      </c>
    </row>
    <row r="386" spans="1:27" ht="47.25" customHeight="1" outlineLevel="6" thickBot="1">
      <c r="A386" s="108" t="s">
        <v>201</v>
      </c>
      <c r="B386" s="125">
        <v>953</v>
      </c>
      <c r="C386" s="126" t="s">
        <v>41</v>
      </c>
      <c r="D386" s="126" t="s">
        <v>202</v>
      </c>
      <c r="E386" s="126" t="s">
        <v>5</v>
      </c>
      <c r="F386" s="126"/>
      <c r="G386" s="127">
        <f>G387+G389</f>
        <v>4680.5</v>
      </c>
      <c r="H386" s="95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7"/>
      <c r="Y386" s="68"/>
      <c r="Z386" s="127">
        <f>Z387+Z389</f>
        <v>3177.27</v>
      </c>
      <c r="AA386" s="162">
        <f t="shared" si="73"/>
        <v>67.8831321440017</v>
      </c>
    </row>
    <row r="387" spans="1:27" ht="21" customHeight="1" outlineLevel="6" thickBot="1">
      <c r="A387" s="5" t="s">
        <v>234</v>
      </c>
      <c r="B387" s="22">
        <v>953</v>
      </c>
      <c r="C387" s="6" t="s">
        <v>41</v>
      </c>
      <c r="D387" s="6" t="s">
        <v>202</v>
      </c>
      <c r="E387" s="6" t="s">
        <v>233</v>
      </c>
      <c r="F387" s="11"/>
      <c r="G387" s="98">
        <f>G388</f>
        <v>2597.65</v>
      </c>
      <c r="H387" s="95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7"/>
      <c r="Y387" s="68"/>
      <c r="Z387" s="98">
        <f>Z388</f>
        <v>1697.68</v>
      </c>
      <c r="AA387" s="162">
        <f t="shared" si="73"/>
        <v>65.35445498816237</v>
      </c>
    </row>
    <row r="388" spans="1:27" ht="21.75" customHeight="1" outlineLevel="6" thickBot="1">
      <c r="A388" s="101" t="s">
        <v>211</v>
      </c>
      <c r="B388" s="105">
        <v>953</v>
      </c>
      <c r="C388" s="106" t="s">
        <v>41</v>
      </c>
      <c r="D388" s="106" t="s">
        <v>202</v>
      </c>
      <c r="E388" s="106" t="s">
        <v>235</v>
      </c>
      <c r="F388" s="123"/>
      <c r="G388" s="124">
        <v>2597.65</v>
      </c>
      <c r="H388" s="95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7"/>
      <c r="Y388" s="68"/>
      <c r="Z388" s="124">
        <v>1697.68</v>
      </c>
      <c r="AA388" s="162">
        <f t="shared" si="73"/>
        <v>65.35445498816237</v>
      </c>
    </row>
    <row r="389" spans="1:27" ht="23.25" customHeight="1" outlineLevel="6" thickBot="1">
      <c r="A389" s="5" t="s">
        <v>258</v>
      </c>
      <c r="B389" s="22">
        <v>953</v>
      </c>
      <c r="C389" s="6" t="s">
        <v>41</v>
      </c>
      <c r="D389" s="6" t="s">
        <v>202</v>
      </c>
      <c r="E389" s="6" t="s">
        <v>257</v>
      </c>
      <c r="F389" s="11"/>
      <c r="G389" s="98">
        <f>G390</f>
        <v>2082.85</v>
      </c>
      <c r="H389" s="95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7"/>
      <c r="Y389" s="68"/>
      <c r="Z389" s="98">
        <f>Z390</f>
        <v>1479.59</v>
      </c>
      <c r="AA389" s="162">
        <f t="shared" si="73"/>
        <v>71.03680053772476</v>
      </c>
    </row>
    <row r="390" spans="1:27" ht="47.25" customHeight="1" outlineLevel="6" thickBot="1">
      <c r="A390" s="111" t="s">
        <v>192</v>
      </c>
      <c r="B390" s="105">
        <v>953</v>
      </c>
      <c r="C390" s="106" t="s">
        <v>41</v>
      </c>
      <c r="D390" s="106" t="s">
        <v>202</v>
      </c>
      <c r="E390" s="106" t="s">
        <v>196</v>
      </c>
      <c r="F390" s="123"/>
      <c r="G390" s="124">
        <v>2082.85</v>
      </c>
      <c r="H390" s="95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7"/>
      <c r="Y390" s="68"/>
      <c r="Z390" s="124">
        <v>1479.59</v>
      </c>
      <c r="AA390" s="162">
        <f t="shared" si="73"/>
        <v>71.03680053772476</v>
      </c>
    </row>
    <row r="391" spans="1:27" ht="47.25" customHeight="1" outlineLevel="6" thickBot="1">
      <c r="A391" s="108" t="s">
        <v>199</v>
      </c>
      <c r="B391" s="125">
        <v>953</v>
      </c>
      <c r="C391" s="126" t="s">
        <v>41</v>
      </c>
      <c r="D391" s="126" t="s">
        <v>200</v>
      </c>
      <c r="E391" s="126" t="s">
        <v>5</v>
      </c>
      <c r="F391" s="126"/>
      <c r="G391" s="127">
        <f>G392+G394</f>
        <v>319.1</v>
      </c>
      <c r="H391" s="95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7"/>
      <c r="Y391" s="68"/>
      <c r="Z391" s="127">
        <f>Z392+Z394</f>
        <v>319.1</v>
      </c>
      <c r="AA391" s="162">
        <f t="shared" si="73"/>
        <v>100</v>
      </c>
    </row>
    <row r="392" spans="1:27" ht="20.25" customHeight="1" outlineLevel="6" thickBot="1">
      <c r="A392" s="5" t="s">
        <v>234</v>
      </c>
      <c r="B392" s="22">
        <v>953</v>
      </c>
      <c r="C392" s="6" t="s">
        <v>41</v>
      </c>
      <c r="D392" s="6" t="s">
        <v>200</v>
      </c>
      <c r="E392" s="6" t="s">
        <v>233</v>
      </c>
      <c r="F392" s="6"/>
      <c r="G392" s="39">
        <f>G393</f>
        <v>177.09</v>
      </c>
      <c r="H392" s="6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84">
        <v>2744.868</v>
      </c>
      <c r="Y392" s="68">
        <f>X392/G392*100</f>
        <v>1549.9847535151619</v>
      </c>
      <c r="Z392" s="39">
        <f>Z393</f>
        <v>177.09</v>
      </c>
      <c r="AA392" s="162">
        <f t="shared" si="73"/>
        <v>100</v>
      </c>
    </row>
    <row r="393" spans="1:27" ht="16.5" outlineLevel="6" thickBot="1">
      <c r="A393" s="101" t="s">
        <v>211</v>
      </c>
      <c r="B393" s="105">
        <v>953</v>
      </c>
      <c r="C393" s="106" t="s">
        <v>41</v>
      </c>
      <c r="D393" s="106" t="s">
        <v>200</v>
      </c>
      <c r="E393" s="106" t="s">
        <v>235</v>
      </c>
      <c r="F393" s="106"/>
      <c r="G393" s="107">
        <v>177.09</v>
      </c>
      <c r="H393" s="6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84"/>
      <c r="Y393" s="68"/>
      <c r="Z393" s="107">
        <v>177.09</v>
      </c>
      <c r="AA393" s="162">
        <f t="shared" si="73"/>
        <v>100</v>
      </c>
    </row>
    <row r="394" spans="1:27" ht="16.5" outlineLevel="6" thickBot="1">
      <c r="A394" s="5" t="s">
        <v>258</v>
      </c>
      <c r="B394" s="22">
        <v>953</v>
      </c>
      <c r="C394" s="6" t="s">
        <v>41</v>
      </c>
      <c r="D394" s="6" t="s">
        <v>200</v>
      </c>
      <c r="E394" s="6" t="s">
        <v>257</v>
      </c>
      <c r="F394" s="6"/>
      <c r="G394" s="39">
        <f>G395</f>
        <v>142.01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84"/>
      <c r="Y394" s="68"/>
      <c r="Z394" s="39">
        <f>Z395</f>
        <v>142.01</v>
      </c>
      <c r="AA394" s="162">
        <f t="shared" si="73"/>
        <v>100</v>
      </c>
    </row>
    <row r="395" spans="1:27" ht="48" outlineLevel="6" thickBot="1">
      <c r="A395" s="111" t="s">
        <v>192</v>
      </c>
      <c r="B395" s="105">
        <v>953</v>
      </c>
      <c r="C395" s="106" t="s">
        <v>41</v>
      </c>
      <c r="D395" s="106" t="s">
        <v>200</v>
      </c>
      <c r="E395" s="106" t="s">
        <v>196</v>
      </c>
      <c r="F395" s="106"/>
      <c r="G395" s="107">
        <v>142.01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4"/>
      <c r="Y395" s="68"/>
      <c r="Z395" s="107">
        <v>142.01</v>
      </c>
      <c r="AA395" s="162">
        <f t="shared" si="73"/>
        <v>100</v>
      </c>
    </row>
    <row r="396" spans="1:27" ht="32.25" outlineLevel="6" thickBot="1">
      <c r="A396" s="45" t="s">
        <v>147</v>
      </c>
      <c r="B396" s="21">
        <v>953</v>
      </c>
      <c r="C396" s="11" t="s">
        <v>41</v>
      </c>
      <c r="D396" s="11" t="s">
        <v>146</v>
      </c>
      <c r="E396" s="11" t="s">
        <v>5</v>
      </c>
      <c r="F396" s="11"/>
      <c r="G396" s="37">
        <f>G397+G399</f>
        <v>5335</v>
      </c>
      <c r="H396" s="37">
        <f aca="true" t="shared" si="75" ref="H396:X396">H397</f>
        <v>0</v>
      </c>
      <c r="I396" s="37">
        <f t="shared" si="75"/>
        <v>0</v>
      </c>
      <c r="J396" s="37">
        <f t="shared" si="75"/>
        <v>0</v>
      </c>
      <c r="K396" s="37">
        <f t="shared" si="75"/>
        <v>0</v>
      </c>
      <c r="L396" s="37">
        <f t="shared" si="75"/>
        <v>0</v>
      </c>
      <c r="M396" s="37">
        <f t="shared" si="75"/>
        <v>0</v>
      </c>
      <c r="N396" s="37">
        <f t="shared" si="75"/>
        <v>0</v>
      </c>
      <c r="O396" s="37">
        <f t="shared" si="75"/>
        <v>0</v>
      </c>
      <c r="P396" s="37">
        <f t="shared" si="75"/>
        <v>0</v>
      </c>
      <c r="Q396" s="37">
        <f t="shared" si="75"/>
        <v>0</v>
      </c>
      <c r="R396" s="37">
        <f t="shared" si="75"/>
        <v>0</v>
      </c>
      <c r="S396" s="37">
        <f t="shared" si="75"/>
        <v>0</v>
      </c>
      <c r="T396" s="37">
        <f t="shared" si="75"/>
        <v>0</v>
      </c>
      <c r="U396" s="37">
        <f t="shared" si="75"/>
        <v>0</v>
      </c>
      <c r="V396" s="37">
        <f t="shared" si="75"/>
        <v>0</v>
      </c>
      <c r="W396" s="37">
        <f t="shared" si="75"/>
        <v>0</v>
      </c>
      <c r="X396" s="76">
        <f t="shared" si="75"/>
        <v>3215.05065</v>
      </c>
      <c r="Y396" s="68">
        <f>X396/G396*100</f>
        <v>60.26336738519213</v>
      </c>
      <c r="Z396" s="37">
        <f>Z397+Z399</f>
        <v>3336.21</v>
      </c>
      <c r="AA396" s="162">
        <f t="shared" si="73"/>
        <v>62.53439550140582</v>
      </c>
    </row>
    <row r="397" spans="1:27" ht="32.25" outlineLevel="6" thickBot="1">
      <c r="A397" s="5" t="s">
        <v>219</v>
      </c>
      <c r="B397" s="22">
        <v>953</v>
      </c>
      <c r="C397" s="6" t="s">
        <v>41</v>
      </c>
      <c r="D397" s="6" t="s">
        <v>146</v>
      </c>
      <c r="E397" s="6" t="s">
        <v>213</v>
      </c>
      <c r="F397" s="6"/>
      <c r="G397" s="39">
        <f>G398</f>
        <v>2383.92</v>
      </c>
      <c r="H397" s="29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54"/>
      <c r="X397" s="74">
        <v>3215.05065</v>
      </c>
      <c r="Y397" s="68">
        <f>X397/G397*100</f>
        <v>134.86403276955602</v>
      </c>
      <c r="Z397" s="39">
        <f>Z398</f>
        <v>1489.8</v>
      </c>
      <c r="AA397" s="162">
        <f t="shared" si="73"/>
        <v>62.49370784254504</v>
      </c>
    </row>
    <row r="398" spans="1:27" ht="32.25" outlineLevel="6" thickBot="1">
      <c r="A398" s="101" t="s">
        <v>221</v>
      </c>
      <c r="B398" s="105">
        <v>953</v>
      </c>
      <c r="C398" s="106" t="s">
        <v>41</v>
      </c>
      <c r="D398" s="106" t="s">
        <v>146</v>
      </c>
      <c r="E398" s="106" t="s">
        <v>215</v>
      </c>
      <c r="F398" s="106"/>
      <c r="G398" s="107">
        <v>2383.92</v>
      </c>
      <c r="H398" s="6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84"/>
      <c r="Y398" s="68"/>
      <c r="Z398" s="107">
        <v>1489.8</v>
      </c>
      <c r="AA398" s="162">
        <f t="shared" si="73"/>
        <v>62.49370784254504</v>
      </c>
    </row>
    <row r="399" spans="1:27" ht="16.5" outlineLevel="6" thickBot="1">
      <c r="A399" s="5" t="s">
        <v>258</v>
      </c>
      <c r="B399" s="22">
        <v>953</v>
      </c>
      <c r="C399" s="6" t="s">
        <v>41</v>
      </c>
      <c r="D399" s="6" t="s">
        <v>146</v>
      </c>
      <c r="E399" s="6" t="s">
        <v>257</v>
      </c>
      <c r="F399" s="6"/>
      <c r="G399" s="39">
        <f>G400</f>
        <v>2951.08</v>
      </c>
      <c r="H399" s="65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84"/>
      <c r="Y399" s="68"/>
      <c r="Z399" s="39">
        <f>Z400</f>
        <v>1846.41</v>
      </c>
      <c r="AA399" s="162">
        <f t="shared" si="73"/>
        <v>62.56726351030809</v>
      </c>
    </row>
    <row r="400" spans="1:27" ht="48" outlineLevel="6" thickBot="1">
      <c r="A400" s="111" t="s">
        <v>192</v>
      </c>
      <c r="B400" s="105">
        <v>953</v>
      </c>
      <c r="C400" s="106" t="s">
        <v>41</v>
      </c>
      <c r="D400" s="106" t="s">
        <v>146</v>
      </c>
      <c r="E400" s="106" t="s">
        <v>196</v>
      </c>
      <c r="F400" s="106"/>
      <c r="G400" s="107">
        <v>2951.08</v>
      </c>
      <c r="H400" s="65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84"/>
      <c r="Y400" s="68"/>
      <c r="Z400" s="107">
        <v>1846.41</v>
      </c>
      <c r="AA400" s="162">
        <f t="shared" si="73"/>
        <v>62.56726351030809</v>
      </c>
    </row>
    <row r="401" spans="1:27" ht="79.5" outlineLevel="6" thickBot="1">
      <c r="A401" s="46" t="s">
        <v>137</v>
      </c>
      <c r="B401" s="23">
        <v>953</v>
      </c>
      <c r="C401" s="11" t="s">
        <v>41</v>
      </c>
      <c r="D401" s="11" t="s">
        <v>136</v>
      </c>
      <c r="E401" s="11" t="s">
        <v>5</v>
      </c>
      <c r="F401" s="11"/>
      <c r="G401" s="37">
        <f>G402+G404+G407</f>
        <v>199397</v>
      </c>
      <c r="H401" s="37">
        <f aca="true" t="shared" si="76" ref="H401:X401">H402</f>
        <v>0</v>
      </c>
      <c r="I401" s="37">
        <f t="shared" si="76"/>
        <v>0</v>
      </c>
      <c r="J401" s="37">
        <f t="shared" si="76"/>
        <v>0</v>
      </c>
      <c r="K401" s="37">
        <f t="shared" si="76"/>
        <v>0</v>
      </c>
      <c r="L401" s="37">
        <f t="shared" si="76"/>
        <v>0</v>
      </c>
      <c r="M401" s="37">
        <f t="shared" si="76"/>
        <v>0</v>
      </c>
      <c r="N401" s="37">
        <f t="shared" si="76"/>
        <v>0</v>
      </c>
      <c r="O401" s="37">
        <f t="shared" si="76"/>
        <v>0</v>
      </c>
      <c r="P401" s="37">
        <f t="shared" si="76"/>
        <v>0</v>
      </c>
      <c r="Q401" s="37">
        <f t="shared" si="76"/>
        <v>0</v>
      </c>
      <c r="R401" s="37">
        <f t="shared" si="76"/>
        <v>0</v>
      </c>
      <c r="S401" s="37">
        <f t="shared" si="76"/>
        <v>0</v>
      </c>
      <c r="T401" s="37">
        <f t="shared" si="76"/>
        <v>0</v>
      </c>
      <c r="U401" s="37">
        <f t="shared" si="76"/>
        <v>0</v>
      </c>
      <c r="V401" s="37">
        <f t="shared" si="76"/>
        <v>0</v>
      </c>
      <c r="W401" s="37">
        <f t="shared" si="76"/>
        <v>0</v>
      </c>
      <c r="X401" s="76">
        <f t="shared" si="76"/>
        <v>82757.514</v>
      </c>
      <c r="Y401" s="68">
        <f>X401/G401*100</f>
        <v>41.503891232064674</v>
      </c>
      <c r="Z401" s="37">
        <f>Z402+Z404+Z407</f>
        <v>141205.88</v>
      </c>
      <c r="AA401" s="162">
        <f t="shared" si="73"/>
        <v>70.81645160157876</v>
      </c>
    </row>
    <row r="402" spans="1:27" ht="21.75" customHeight="1" outlineLevel="6" thickBot="1">
      <c r="A402" s="5" t="s">
        <v>234</v>
      </c>
      <c r="B402" s="22">
        <v>953</v>
      </c>
      <c r="C402" s="6" t="s">
        <v>41</v>
      </c>
      <c r="D402" s="6" t="s">
        <v>136</v>
      </c>
      <c r="E402" s="6" t="s">
        <v>233</v>
      </c>
      <c r="F402" s="6"/>
      <c r="G402" s="39">
        <f>G403</f>
        <v>119910.09</v>
      </c>
      <c r="H402" s="29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54"/>
      <c r="X402" s="74">
        <v>82757.514</v>
      </c>
      <c r="Y402" s="68">
        <f>X402/G402*100</f>
        <v>69.01630546687105</v>
      </c>
      <c r="Z402" s="39">
        <f>Z403</f>
        <v>85373.58</v>
      </c>
      <c r="AA402" s="162">
        <f t="shared" si="73"/>
        <v>71.19799509782705</v>
      </c>
    </row>
    <row r="403" spans="1:27" ht="16.5" outlineLevel="6" thickBot="1">
      <c r="A403" s="101" t="s">
        <v>211</v>
      </c>
      <c r="B403" s="105">
        <v>953</v>
      </c>
      <c r="C403" s="106" t="s">
        <v>41</v>
      </c>
      <c r="D403" s="106" t="s">
        <v>136</v>
      </c>
      <c r="E403" s="106" t="s">
        <v>235</v>
      </c>
      <c r="F403" s="106"/>
      <c r="G403" s="107">
        <v>119910.09</v>
      </c>
      <c r="H403" s="6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84"/>
      <c r="Y403" s="68"/>
      <c r="Z403" s="107">
        <v>85373.58</v>
      </c>
      <c r="AA403" s="162">
        <f t="shared" si="73"/>
        <v>71.19799509782705</v>
      </c>
    </row>
    <row r="404" spans="1:27" ht="32.25" outlineLevel="6" thickBot="1">
      <c r="A404" s="5" t="s">
        <v>219</v>
      </c>
      <c r="B404" s="22">
        <v>953</v>
      </c>
      <c r="C404" s="6" t="s">
        <v>41</v>
      </c>
      <c r="D404" s="6" t="s">
        <v>136</v>
      </c>
      <c r="E404" s="6" t="s">
        <v>213</v>
      </c>
      <c r="F404" s="6"/>
      <c r="G404" s="39">
        <f>G406+G405</f>
        <v>479.75</v>
      </c>
      <c r="H404" s="6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84"/>
      <c r="Y404" s="68"/>
      <c r="Z404" s="39">
        <f>Z406+Z405</f>
        <v>251.02999999999997</v>
      </c>
      <c r="AA404" s="162">
        <f t="shared" si="73"/>
        <v>52.325169359041155</v>
      </c>
    </row>
    <row r="405" spans="1:27" ht="32.25" outlineLevel="6" thickBot="1">
      <c r="A405" s="101" t="s">
        <v>220</v>
      </c>
      <c r="B405" s="105">
        <v>953</v>
      </c>
      <c r="C405" s="106" t="s">
        <v>41</v>
      </c>
      <c r="D405" s="106" t="s">
        <v>136</v>
      </c>
      <c r="E405" s="106" t="s">
        <v>214</v>
      </c>
      <c r="F405" s="106"/>
      <c r="G405" s="107">
        <v>186.24</v>
      </c>
      <c r="H405" s="6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84"/>
      <c r="Y405" s="68"/>
      <c r="Z405" s="107">
        <v>39.3</v>
      </c>
      <c r="AA405" s="162">
        <f t="shared" si="73"/>
        <v>21.101804123711336</v>
      </c>
    </row>
    <row r="406" spans="1:27" ht="32.25" outlineLevel="6" thickBot="1">
      <c r="A406" s="101" t="s">
        <v>221</v>
      </c>
      <c r="B406" s="105">
        <v>953</v>
      </c>
      <c r="C406" s="106" t="s">
        <v>41</v>
      </c>
      <c r="D406" s="106" t="s">
        <v>136</v>
      </c>
      <c r="E406" s="106" t="s">
        <v>215</v>
      </c>
      <c r="F406" s="106"/>
      <c r="G406" s="107">
        <v>293.51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4"/>
      <c r="Y406" s="68"/>
      <c r="Z406" s="107">
        <v>211.73</v>
      </c>
      <c r="AA406" s="162">
        <f t="shared" si="73"/>
        <v>72.13723552860209</v>
      </c>
    </row>
    <row r="407" spans="1:27" ht="16.5" outlineLevel="6" thickBot="1">
      <c r="A407" s="5" t="s">
        <v>258</v>
      </c>
      <c r="B407" s="22">
        <v>953</v>
      </c>
      <c r="C407" s="6" t="s">
        <v>41</v>
      </c>
      <c r="D407" s="6" t="s">
        <v>136</v>
      </c>
      <c r="E407" s="6" t="s">
        <v>257</v>
      </c>
      <c r="F407" s="6"/>
      <c r="G407" s="39">
        <f>G408</f>
        <v>79007.16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4"/>
      <c r="Y407" s="68"/>
      <c r="Z407" s="39">
        <f>Z408</f>
        <v>55581.27</v>
      </c>
      <c r="AA407" s="162">
        <f t="shared" si="73"/>
        <v>70.34966198000282</v>
      </c>
    </row>
    <row r="408" spans="1:27" ht="48" outlineLevel="6" thickBot="1">
      <c r="A408" s="111" t="s">
        <v>192</v>
      </c>
      <c r="B408" s="105">
        <v>953</v>
      </c>
      <c r="C408" s="106" t="s">
        <v>41</v>
      </c>
      <c r="D408" s="106" t="s">
        <v>136</v>
      </c>
      <c r="E408" s="106" t="s">
        <v>196</v>
      </c>
      <c r="F408" s="106"/>
      <c r="G408" s="107">
        <v>79007.16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4"/>
      <c r="Y408" s="68"/>
      <c r="Z408" s="107">
        <v>55581.27</v>
      </c>
      <c r="AA408" s="162">
        <f t="shared" si="73"/>
        <v>70.34966198000282</v>
      </c>
    </row>
    <row r="409" spans="1:27" ht="79.5" outlineLevel="6" thickBot="1">
      <c r="A409" s="160" t="s">
        <v>357</v>
      </c>
      <c r="B409" s="20">
        <v>953</v>
      </c>
      <c r="C409" s="9" t="s">
        <v>41</v>
      </c>
      <c r="D409" s="9" t="s">
        <v>358</v>
      </c>
      <c r="E409" s="9" t="s">
        <v>5</v>
      </c>
      <c r="F409" s="9"/>
      <c r="G409" s="10">
        <f>G410+G412</f>
        <v>368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4"/>
      <c r="Y409" s="68"/>
      <c r="Z409" s="10">
        <f>Z410+Z412</f>
        <v>0</v>
      </c>
      <c r="AA409" s="162">
        <f t="shared" si="73"/>
        <v>0</v>
      </c>
    </row>
    <row r="410" spans="1:27" ht="32.25" outlineLevel="6" thickBot="1">
      <c r="A410" s="5" t="s">
        <v>219</v>
      </c>
      <c r="B410" s="22">
        <v>953</v>
      </c>
      <c r="C410" s="6" t="s">
        <v>41</v>
      </c>
      <c r="D410" s="6" t="s">
        <v>358</v>
      </c>
      <c r="E410" s="6" t="s">
        <v>213</v>
      </c>
      <c r="F410" s="6"/>
      <c r="G410" s="7">
        <f>G411</f>
        <v>181.91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4"/>
      <c r="Y410" s="68"/>
      <c r="Z410" s="7">
        <f>Z411</f>
        <v>0</v>
      </c>
      <c r="AA410" s="162">
        <f t="shared" si="73"/>
        <v>0</v>
      </c>
    </row>
    <row r="411" spans="1:27" ht="32.25" outlineLevel="6" thickBot="1">
      <c r="A411" s="101" t="s">
        <v>220</v>
      </c>
      <c r="B411" s="105">
        <v>953</v>
      </c>
      <c r="C411" s="106" t="s">
        <v>41</v>
      </c>
      <c r="D411" s="106" t="s">
        <v>358</v>
      </c>
      <c r="E411" s="106" t="s">
        <v>214</v>
      </c>
      <c r="F411" s="106"/>
      <c r="G411" s="113">
        <v>181.91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4"/>
      <c r="Y411" s="68"/>
      <c r="Z411" s="113">
        <v>0</v>
      </c>
      <c r="AA411" s="162">
        <f t="shared" si="73"/>
        <v>0</v>
      </c>
    </row>
    <row r="412" spans="1:27" ht="16.5" outlineLevel="6" thickBot="1">
      <c r="A412" s="5" t="s">
        <v>258</v>
      </c>
      <c r="B412" s="22">
        <v>953</v>
      </c>
      <c r="C412" s="6" t="s">
        <v>41</v>
      </c>
      <c r="D412" s="6" t="s">
        <v>358</v>
      </c>
      <c r="E412" s="6" t="s">
        <v>257</v>
      </c>
      <c r="F412" s="6"/>
      <c r="G412" s="7">
        <f>G413</f>
        <v>186.09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4"/>
      <c r="Y412" s="68"/>
      <c r="Z412" s="7">
        <f>Z413</f>
        <v>0</v>
      </c>
      <c r="AA412" s="162">
        <f t="shared" si="73"/>
        <v>0</v>
      </c>
    </row>
    <row r="413" spans="1:27" ht="16.5" outlineLevel="6" thickBot="1">
      <c r="A413" s="111" t="s">
        <v>193</v>
      </c>
      <c r="B413" s="105">
        <v>953</v>
      </c>
      <c r="C413" s="106" t="s">
        <v>41</v>
      </c>
      <c r="D413" s="106" t="s">
        <v>358</v>
      </c>
      <c r="E413" s="106" t="s">
        <v>196</v>
      </c>
      <c r="F413" s="106"/>
      <c r="G413" s="113">
        <v>186.09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4"/>
      <c r="Y413" s="68"/>
      <c r="Z413" s="113">
        <v>0</v>
      </c>
      <c r="AA413" s="162">
        <f t="shared" si="73"/>
        <v>0</v>
      </c>
    </row>
    <row r="414" spans="1:27" ht="48" outlineLevel="6" thickBot="1">
      <c r="A414" s="160" t="s">
        <v>320</v>
      </c>
      <c r="B414" s="20">
        <v>953</v>
      </c>
      <c r="C414" s="9" t="s">
        <v>41</v>
      </c>
      <c r="D414" s="9" t="s">
        <v>323</v>
      </c>
      <c r="E414" s="9" t="s">
        <v>5</v>
      </c>
      <c r="F414" s="106"/>
      <c r="G414" s="10">
        <f>G415+G418+G421</f>
        <v>1443.35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4"/>
      <c r="Y414" s="68"/>
      <c r="Z414" s="10">
        <f>Z415+Z418+Z421</f>
        <v>1346.23</v>
      </c>
      <c r="AA414" s="162">
        <f t="shared" si="73"/>
        <v>93.27120933938407</v>
      </c>
    </row>
    <row r="415" spans="1:27" ht="32.25" outlineLevel="6" thickBot="1">
      <c r="A415" s="159" t="s">
        <v>329</v>
      </c>
      <c r="B415" s="103">
        <v>953</v>
      </c>
      <c r="C415" s="104" t="s">
        <v>41</v>
      </c>
      <c r="D415" s="104" t="s">
        <v>332</v>
      </c>
      <c r="E415" s="104" t="s">
        <v>5</v>
      </c>
      <c r="F415" s="106"/>
      <c r="G415" s="16">
        <f>G416</f>
        <v>265.66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4"/>
      <c r="Y415" s="68"/>
      <c r="Z415" s="16">
        <f>Z416</f>
        <v>265.66</v>
      </c>
      <c r="AA415" s="162">
        <f t="shared" si="73"/>
        <v>100</v>
      </c>
    </row>
    <row r="416" spans="1:27" ht="16.5" outlineLevel="6" thickBot="1">
      <c r="A416" s="5" t="s">
        <v>258</v>
      </c>
      <c r="B416" s="22">
        <v>953</v>
      </c>
      <c r="C416" s="6" t="s">
        <v>41</v>
      </c>
      <c r="D416" s="6" t="s">
        <v>332</v>
      </c>
      <c r="E416" s="6" t="s">
        <v>257</v>
      </c>
      <c r="F416" s="106"/>
      <c r="G416" s="7">
        <f>G417</f>
        <v>265.66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4"/>
      <c r="Y416" s="68"/>
      <c r="Z416" s="7">
        <f>Z417</f>
        <v>265.66</v>
      </c>
      <c r="AA416" s="162">
        <f t="shared" si="73"/>
        <v>100</v>
      </c>
    </row>
    <row r="417" spans="1:27" ht="16.5" outlineLevel="6" thickBot="1">
      <c r="A417" s="111" t="s">
        <v>193</v>
      </c>
      <c r="B417" s="105">
        <v>953</v>
      </c>
      <c r="C417" s="106" t="s">
        <v>41</v>
      </c>
      <c r="D417" s="106" t="s">
        <v>332</v>
      </c>
      <c r="E417" s="106" t="s">
        <v>195</v>
      </c>
      <c r="F417" s="106"/>
      <c r="G417" s="113">
        <v>265.66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4"/>
      <c r="Y417" s="68"/>
      <c r="Z417" s="113">
        <v>265.66</v>
      </c>
      <c r="AA417" s="162">
        <f t="shared" si="73"/>
        <v>100</v>
      </c>
    </row>
    <row r="418" spans="1:27" ht="32.25" outlineLevel="6" thickBot="1">
      <c r="A418" s="159" t="s">
        <v>330</v>
      </c>
      <c r="B418" s="103">
        <v>953</v>
      </c>
      <c r="C418" s="104" t="s">
        <v>41</v>
      </c>
      <c r="D418" s="104" t="s">
        <v>333</v>
      </c>
      <c r="E418" s="104" t="s">
        <v>5</v>
      </c>
      <c r="F418" s="106"/>
      <c r="G418" s="16">
        <f>G419</f>
        <v>1071.12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4"/>
      <c r="Y418" s="68"/>
      <c r="Z418" s="16">
        <f>Z419</f>
        <v>974</v>
      </c>
      <c r="AA418" s="162">
        <f t="shared" si="73"/>
        <v>90.93285532900143</v>
      </c>
    </row>
    <row r="419" spans="1:27" ht="32.25" outlineLevel="6" thickBot="1">
      <c r="A419" s="5" t="s">
        <v>219</v>
      </c>
      <c r="B419" s="22">
        <v>953</v>
      </c>
      <c r="C419" s="6" t="s">
        <v>41</v>
      </c>
      <c r="D419" s="6" t="s">
        <v>333</v>
      </c>
      <c r="E419" s="6" t="s">
        <v>213</v>
      </c>
      <c r="F419" s="106"/>
      <c r="G419" s="7">
        <f>G420</f>
        <v>1071.12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4"/>
      <c r="Y419" s="68"/>
      <c r="Z419" s="7">
        <f>Z420</f>
        <v>974</v>
      </c>
      <c r="AA419" s="162">
        <f t="shared" si="73"/>
        <v>90.93285532900143</v>
      </c>
    </row>
    <row r="420" spans="1:27" ht="32.25" outlineLevel="6" thickBot="1">
      <c r="A420" s="101" t="s">
        <v>221</v>
      </c>
      <c r="B420" s="105">
        <v>953</v>
      </c>
      <c r="C420" s="106" t="s">
        <v>41</v>
      </c>
      <c r="D420" s="106" t="s">
        <v>333</v>
      </c>
      <c r="E420" s="106" t="s">
        <v>215</v>
      </c>
      <c r="F420" s="106"/>
      <c r="G420" s="113">
        <v>1071.12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4"/>
      <c r="Y420" s="68"/>
      <c r="Z420" s="113">
        <v>974</v>
      </c>
      <c r="AA420" s="162">
        <f t="shared" si="73"/>
        <v>90.93285532900143</v>
      </c>
    </row>
    <row r="421" spans="1:27" ht="32.25" outlineLevel="6" thickBot="1">
      <c r="A421" s="159" t="s">
        <v>331</v>
      </c>
      <c r="B421" s="103">
        <v>953</v>
      </c>
      <c r="C421" s="104" t="s">
        <v>41</v>
      </c>
      <c r="D421" s="104" t="s">
        <v>334</v>
      </c>
      <c r="E421" s="104" t="s">
        <v>5</v>
      </c>
      <c r="F421" s="106"/>
      <c r="G421" s="16">
        <f>G422</f>
        <v>106.57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4"/>
      <c r="Y421" s="68"/>
      <c r="Z421" s="16">
        <f>Z422</f>
        <v>106.57</v>
      </c>
      <c r="AA421" s="162">
        <f t="shared" si="73"/>
        <v>100</v>
      </c>
    </row>
    <row r="422" spans="1:27" ht="16.5" outlineLevel="6" thickBot="1">
      <c r="A422" s="5" t="s">
        <v>258</v>
      </c>
      <c r="B422" s="22">
        <v>953</v>
      </c>
      <c r="C422" s="6" t="s">
        <v>41</v>
      </c>
      <c r="D422" s="6" t="s">
        <v>334</v>
      </c>
      <c r="E422" s="6" t="s">
        <v>257</v>
      </c>
      <c r="F422" s="106"/>
      <c r="G422" s="7">
        <f>G423</f>
        <v>106.57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4"/>
      <c r="Y422" s="68"/>
      <c r="Z422" s="7">
        <f>Z423</f>
        <v>106.57</v>
      </c>
      <c r="AA422" s="162">
        <f t="shared" si="73"/>
        <v>100</v>
      </c>
    </row>
    <row r="423" spans="1:27" ht="16.5" outlineLevel="6" thickBot="1">
      <c r="A423" s="111" t="s">
        <v>193</v>
      </c>
      <c r="B423" s="105">
        <v>953</v>
      </c>
      <c r="C423" s="106" t="s">
        <v>41</v>
      </c>
      <c r="D423" s="106" t="s">
        <v>334</v>
      </c>
      <c r="E423" s="106" t="s">
        <v>195</v>
      </c>
      <c r="F423" s="106"/>
      <c r="G423" s="113">
        <v>106.57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4"/>
      <c r="Y423" s="68"/>
      <c r="Z423" s="113">
        <v>106.57</v>
      </c>
      <c r="AA423" s="162">
        <f t="shared" si="73"/>
        <v>100</v>
      </c>
    </row>
    <row r="424" spans="1:27" ht="16.5" outlineLevel="6" thickBot="1">
      <c r="A424" s="13" t="s">
        <v>71</v>
      </c>
      <c r="B424" s="20">
        <v>953</v>
      </c>
      <c r="C424" s="9" t="s">
        <v>44</v>
      </c>
      <c r="D424" s="9" t="s">
        <v>24</v>
      </c>
      <c r="E424" s="9" t="s">
        <v>5</v>
      </c>
      <c r="F424" s="9"/>
      <c r="G424" s="35">
        <f>G425</f>
        <v>2000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4"/>
      <c r="Y424" s="68"/>
      <c r="Z424" s="35">
        <f>Z425</f>
        <v>1974.46</v>
      </c>
      <c r="AA424" s="162">
        <f t="shared" si="73"/>
        <v>98.723</v>
      </c>
    </row>
    <row r="425" spans="1:27" ht="32.25" outlineLevel="6" thickBot="1">
      <c r="A425" s="108" t="s">
        <v>299</v>
      </c>
      <c r="B425" s="103">
        <v>953</v>
      </c>
      <c r="C425" s="104" t="s">
        <v>44</v>
      </c>
      <c r="D425" s="104" t="s">
        <v>296</v>
      </c>
      <c r="E425" s="104" t="s">
        <v>5</v>
      </c>
      <c r="F425" s="104"/>
      <c r="G425" s="40">
        <f>G426</f>
        <v>2000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4"/>
      <c r="Y425" s="68"/>
      <c r="Z425" s="40">
        <f>Z426</f>
        <v>1974.46</v>
      </c>
      <c r="AA425" s="162">
        <f t="shared" si="73"/>
        <v>98.723</v>
      </c>
    </row>
    <row r="426" spans="1:27" ht="16.5" outlineLevel="6" thickBot="1">
      <c r="A426" s="118" t="s">
        <v>300</v>
      </c>
      <c r="B426" s="103">
        <v>953</v>
      </c>
      <c r="C426" s="104" t="s">
        <v>44</v>
      </c>
      <c r="D426" s="104" t="s">
        <v>297</v>
      </c>
      <c r="E426" s="104" t="s">
        <v>5</v>
      </c>
      <c r="F426" s="104"/>
      <c r="G426" s="40">
        <f>G427</f>
        <v>2000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4"/>
      <c r="Y426" s="68"/>
      <c r="Z426" s="40">
        <f>Z427</f>
        <v>1974.46</v>
      </c>
      <c r="AA426" s="162">
        <f t="shared" si="73"/>
        <v>98.723</v>
      </c>
    </row>
    <row r="427" spans="1:27" ht="16.5" outlineLevel="6" thickBot="1">
      <c r="A427" s="118" t="s">
        <v>301</v>
      </c>
      <c r="B427" s="103">
        <v>953</v>
      </c>
      <c r="C427" s="104" t="s">
        <v>44</v>
      </c>
      <c r="D427" s="104" t="s">
        <v>298</v>
      </c>
      <c r="E427" s="104" t="s">
        <v>5</v>
      </c>
      <c r="F427" s="104"/>
      <c r="G427" s="40">
        <f>G428+G430</f>
        <v>2000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4"/>
      <c r="Y427" s="68"/>
      <c r="Z427" s="40">
        <f>Z428+Z430</f>
        <v>1974.46</v>
      </c>
      <c r="AA427" s="162">
        <f t="shared" si="73"/>
        <v>98.723</v>
      </c>
    </row>
    <row r="428" spans="1:27" ht="32.25" outlineLevel="6" thickBot="1">
      <c r="A428" s="5" t="s">
        <v>219</v>
      </c>
      <c r="B428" s="22">
        <v>953</v>
      </c>
      <c r="C428" s="6" t="s">
        <v>44</v>
      </c>
      <c r="D428" s="6" t="s">
        <v>298</v>
      </c>
      <c r="E428" s="6" t="s">
        <v>213</v>
      </c>
      <c r="F428" s="6"/>
      <c r="G428" s="39">
        <f>G429</f>
        <v>1301.68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4"/>
      <c r="Y428" s="68"/>
      <c r="Z428" s="39">
        <f>Z429</f>
        <v>1298.35</v>
      </c>
      <c r="AA428" s="162">
        <f t="shared" si="73"/>
        <v>99.74417675619198</v>
      </c>
    </row>
    <row r="429" spans="1:27" ht="32.25" outlineLevel="6" thickBot="1">
      <c r="A429" s="101" t="s">
        <v>221</v>
      </c>
      <c r="B429" s="105">
        <v>953</v>
      </c>
      <c r="C429" s="106" t="s">
        <v>44</v>
      </c>
      <c r="D429" s="106" t="s">
        <v>298</v>
      </c>
      <c r="E429" s="106" t="s">
        <v>215</v>
      </c>
      <c r="F429" s="106"/>
      <c r="G429" s="165">
        <v>1301.68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4"/>
      <c r="Y429" s="68"/>
      <c r="Z429" s="107">
        <v>1298.35</v>
      </c>
      <c r="AA429" s="162">
        <f t="shared" si="73"/>
        <v>99.74417675619198</v>
      </c>
    </row>
    <row r="430" spans="1:27" ht="16.5" outlineLevel="6" thickBot="1">
      <c r="A430" s="5" t="s">
        <v>258</v>
      </c>
      <c r="B430" s="22">
        <v>953</v>
      </c>
      <c r="C430" s="6" t="s">
        <v>44</v>
      </c>
      <c r="D430" s="6" t="s">
        <v>298</v>
      </c>
      <c r="E430" s="6" t="s">
        <v>257</v>
      </c>
      <c r="F430" s="6"/>
      <c r="G430" s="39">
        <f>G431</f>
        <v>698.32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4"/>
      <c r="Y430" s="68"/>
      <c r="Z430" s="39">
        <f>Z431</f>
        <v>676.11</v>
      </c>
      <c r="AA430" s="162">
        <f t="shared" si="73"/>
        <v>96.81950968037576</v>
      </c>
    </row>
    <row r="431" spans="1:27" ht="48" outlineLevel="6" thickBot="1">
      <c r="A431" s="111" t="s">
        <v>192</v>
      </c>
      <c r="B431" s="105">
        <v>953</v>
      </c>
      <c r="C431" s="106" t="s">
        <v>44</v>
      </c>
      <c r="D431" s="106" t="s">
        <v>298</v>
      </c>
      <c r="E431" s="106" t="s">
        <v>196</v>
      </c>
      <c r="F431" s="106"/>
      <c r="G431" s="165">
        <v>698.32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4"/>
      <c r="Y431" s="68"/>
      <c r="Z431" s="107">
        <v>676.11</v>
      </c>
      <c r="AA431" s="162">
        <f t="shared" si="73"/>
        <v>96.81950968037576</v>
      </c>
    </row>
    <row r="432" spans="1:27" ht="32.25" outlineLevel="6" thickBot="1">
      <c r="A432" s="100" t="s">
        <v>145</v>
      </c>
      <c r="B432" s="20">
        <v>953</v>
      </c>
      <c r="C432" s="9" t="s">
        <v>44</v>
      </c>
      <c r="D432" s="9" t="s">
        <v>204</v>
      </c>
      <c r="E432" s="9" t="s">
        <v>5</v>
      </c>
      <c r="F432" s="9"/>
      <c r="G432" s="35">
        <f>G433+G435</f>
        <v>1629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4"/>
      <c r="Y432" s="68"/>
      <c r="Z432" s="35">
        <f>Z433+Z435</f>
        <v>1628.9099999999999</v>
      </c>
      <c r="AA432" s="162">
        <f t="shared" si="73"/>
        <v>99.99447513812154</v>
      </c>
    </row>
    <row r="433" spans="1:27" ht="32.25" outlineLevel="6" thickBot="1">
      <c r="A433" s="5" t="s">
        <v>219</v>
      </c>
      <c r="B433" s="22">
        <v>953</v>
      </c>
      <c r="C433" s="6" t="s">
        <v>44</v>
      </c>
      <c r="D433" s="6" t="s">
        <v>204</v>
      </c>
      <c r="E433" s="6" t="s">
        <v>213</v>
      </c>
      <c r="F433" s="6"/>
      <c r="G433" s="39">
        <f>G434</f>
        <v>1023.31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4"/>
      <c r="Y433" s="68"/>
      <c r="Z433" s="39">
        <f>Z434</f>
        <v>1023.23</v>
      </c>
      <c r="AA433" s="162">
        <f t="shared" si="73"/>
        <v>99.99218223216818</v>
      </c>
    </row>
    <row r="434" spans="1:27" ht="32.25" outlineLevel="6" thickBot="1">
      <c r="A434" s="101" t="s">
        <v>221</v>
      </c>
      <c r="B434" s="105">
        <v>953</v>
      </c>
      <c r="C434" s="106" t="s">
        <v>44</v>
      </c>
      <c r="D434" s="106" t="s">
        <v>204</v>
      </c>
      <c r="E434" s="106" t="s">
        <v>215</v>
      </c>
      <c r="F434" s="106"/>
      <c r="G434" s="107">
        <v>1023.31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4"/>
      <c r="Y434" s="68"/>
      <c r="Z434" s="107">
        <v>1023.23</v>
      </c>
      <c r="AA434" s="162">
        <f t="shared" si="73"/>
        <v>99.99218223216818</v>
      </c>
    </row>
    <row r="435" spans="1:27" ht="16.5" outlineLevel="6" thickBot="1">
      <c r="A435" s="5" t="s">
        <v>258</v>
      </c>
      <c r="B435" s="22">
        <v>953</v>
      </c>
      <c r="C435" s="6" t="s">
        <v>44</v>
      </c>
      <c r="D435" s="6" t="s">
        <v>204</v>
      </c>
      <c r="E435" s="6" t="s">
        <v>257</v>
      </c>
      <c r="F435" s="6"/>
      <c r="G435" s="39">
        <f>G436</f>
        <v>605.69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4"/>
      <c r="Y435" s="68"/>
      <c r="Z435" s="39">
        <f>Z436</f>
        <v>605.68</v>
      </c>
      <c r="AA435" s="162">
        <f t="shared" si="73"/>
        <v>99.99834899040762</v>
      </c>
    </row>
    <row r="436" spans="1:27" ht="48" outlineLevel="6" thickBot="1">
      <c r="A436" s="114" t="s">
        <v>192</v>
      </c>
      <c r="B436" s="105">
        <v>953</v>
      </c>
      <c r="C436" s="106" t="s">
        <v>44</v>
      </c>
      <c r="D436" s="106" t="s">
        <v>204</v>
      </c>
      <c r="E436" s="106" t="s">
        <v>196</v>
      </c>
      <c r="F436" s="106"/>
      <c r="G436" s="107">
        <v>605.69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4"/>
      <c r="Y436" s="68"/>
      <c r="Z436" s="107">
        <v>605.68</v>
      </c>
      <c r="AA436" s="162">
        <f t="shared" si="73"/>
        <v>99.99834899040762</v>
      </c>
    </row>
    <row r="437" spans="1:27" ht="16.5" outlineLevel="6" thickBot="1">
      <c r="A437" s="34" t="s">
        <v>72</v>
      </c>
      <c r="B437" s="20">
        <v>953</v>
      </c>
      <c r="C437" s="9" t="s">
        <v>25</v>
      </c>
      <c r="D437" s="9" t="s">
        <v>6</v>
      </c>
      <c r="E437" s="9" t="s">
        <v>5</v>
      </c>
      <c r="F437" s="9"/>
      <c r="G437" s="35">
        <f>G438+G461</f>
        <v>18902.83</v>
      </c>
      <c r="H437" s="35">
        <f aca="true" t="shared" si="77" ref="H437:X437">H438+H461</f>
        <v>0</v>
      </c>
      <c r="I437" s="35">
        <f t="shared" si="77"/>
        <v>0</v>
      </c>
      <c r="J437" s="35">
        <f t="shared" si="77"/>
        <v>0</v>
      </c>
      <c r="K437" s="35">
        <f t="shared" si="77"/>
        <v>0</v>
      </c>
      <c r="L437" s="35">
        <f t="shared" si="77"/>
        <v>0</v>
      </c>
      <c r="M437" s="35">
        <f t="shared" si="77"/>
        <v>0</v>
      </c>
      <c r="N437" s="35">
        <f t="shared" si="77"/>
        <v>0</v>
      </c>
      <c r="O437" s="35">
        <f t="shared" si="77"/>
        <v>0</v>
      </c>
      <c r="P437" s="35">
        <f t="shared" si="77"/>
        <v>0</v>
      </c>
      <c r="Q437" s="35">
        <f t="shared" si="77"/>
        <v>0</v>
      </c>
      <c r="R437" s="35">
        <f t="shared" si="77"/>
        <v>0</v>
      </c>
      <c r="S437" s="35">
        <f t="shared" si="77"/>
        <v>0</v>
      </c>
      <c r="T437" s="35">
        <f t="shared" si="77"/>
        <v>0</v>
      </c>
      <c r="U437" s="35">
        <f t="shared" si="77"/>
        <v>0</v>
      </c>
      <c r="V437" s="35">
        <f t="shared" si="77"/>
        <v>0</v>
      </c>
      <c r="W437" s="35">
        <f t="shared" si="77"/>
        <v>0</v>
      </c>
      <c r="X437" s="75">
        <f t="shared" si="77"/>
        <v>12003.04085</v>
      </c>
      <c r="Y437" s="68">
        <f>X437/G437*100</f>
        <v>63.49864464738877</v>
      </c>
      <c r="Z437" s="35">
        <f>Z438+Z461</f>
        <v>10393.69</v>
      </c>
      <c r="AA437" s="162">
        <f t="shared" si="73"/>
        <v>54.98483560398098</v>
      </c>
    </row>
    <row r="438" spans="1:27" ht="79.5" outlineLevel="6" thickBot="1">
      <c r="A438" s="42" t="s">
        <v>121</v>
      </c>
      <c r="B438" s="21">
        <v>953</v>
      </c>
      <c r="C438" s="11" t="s">
        <v>25</v>
      </c>
      <c r="D438" s="11" t="s">
        <v>120</v>
      </c>
      <c r="E438" s="11" t="s">
        <v>5</v>
      </c>
      <c r="F438" s="11"/>
      <c r="G438" s="37">
        <f>G439+G449+G458</f>
        <v>18902.83</v>
      </c>
      <c r="H438" s="37">
        <f aca="true" t="shared" si="78" ref="H438:X439">H439</f>
        <v>0</v>
      </c>
      <c r="I438" s="37">
        <f t="shared" si="78"/>
        <v>0</v>
      </c>
      <c r="J438" s="37">
        <f t="shared" si="78"/>
        <v>0</v>
      </c>
      <c r="K438" s="37">
        <f t="shared" si="78"/>
        <v>0</v>
      </c>
      <c r="L438" s="37">
        <f t="shared" si="78"/>
        <v>0</v>
      </c>
      <c r="M438" s="37">
        <f t="shared" si="78"/>
        <v>0</v>
      </c>
      <c r="N438" s="37">
        <f t="shared" si="78"/>
        <v>0</v>
      </c>
      <c r="O438" s="37">
        <f t="shared" si="78"/>
        <v>0</v>
      </c>
      <c r="P438" s="37">
        <f t="shared" si="78"/>
        <v>0</v>
      </c>
      <c r="Q438" s="37">
        <f t="shared" si="78"/>
        <v>0</v>
      </c>
      <c r="R438" s="37">
        <f t="shared" si="78"/>
        <v>0</v>
      </c>
      <c r="S438" s="37">
        <f t="shared" si="78"/>
        <v>0</v>
      </c>
      <c r="T438" s="37">
        <f t="shared" si="78"/>
        <v>0</v>
      </c>
      <c r="U438" s="37">
        <f t="shared" si="78"/>
        <v>0</v>
      </c>
      <c r="V438" s="37">
        <f t="shared" si="78"/>
        <v>0</v>
      </c>
      <c r="W438" s="37">
        <f t="shared" si="78"/>
        <v>0</v>
      </c>
      <c r="X438" s="76">
        <f t="shared" si="78"/>
        <v>12003.04085</v>
      </c>
      <c r="Y438" s="68">
        <f>X438/G438*100</f>
        <v>63.49864464738877</v>
      </c>
      <c r="Z438" s="37">
        <f>Z439+Z449+Z458</f>
        <v>10393.69</v>
      </c>
      <c r="AA438" s="162">
        <f t="shared" si="73"/>
        <v>54.98483560398098</v>
      </c>
    </row>
    <row r="439" spans="1:27" ht="32.25" outlineLevel="6" thickBot="1">
      <c r="A439" s="102" t="s">
        <v>81</v>
      </c>
      <c r="B439" s="103">
        <v>953</v>
      </c>
      <c r="C439" s="104" t="s">
        <v>25</v>
      </c>
      <c r="D439" s="104" t="s">
        <v>36</v>
      </c>
      <c r="E439" s="104" t="s">
        <v>5</v>
      </c>
      <c r="F439" s="104"/>
      <c r="G439" s="40">
        <f>G440+G443+G446</f>
        <v>15725</v>
      </c>
      <c r="H439" s="39">
        <f t="shared" si="78"/>
        <v>0</v>
      </c>
      <c r="I439" s="39">
        <f t="shared" si="78"/>
        <v>0</v>
      </c>
      <c r="J439" s="39">
        <f t="shared" si="78"/>
        <v>0</v>
      </c>
      <c r="K439" s="39">
        <f t="shared" si="78"/>
        <v>0</v>
      </c>
      <c r="L439" s="39">
        <f t="shared" si="78"/>
        <v>0</v>
      </c>
      <c r="M439" s="39">
        <f t="shared" si="78"/>
        <v>0</v>
      </c>
      <c r="N439" s="39">
        <f t="shared" si="78"/>
        <v>0</v>
      </c>
      <c r="O439" s="39">
        <f t="shared" si="78"/>
        <v>0</v>
      </c>
      <c r="P439" s="39">
        <f t="shared" si="78"/>
        <v>0</v>
      </c>
      <c r="Q439" s="39">
        <f t="shared" si="78"/>
        <v>0</v>
      </c>
      <c r="R439" s="39">
        <f t="shared" si="78"/>
        <v>0</v>
      </c>
      <c r="S439" s="39">
        <f t="shared" si="78"/>
        <v>0</v>
      </c>
      <c r="T439" s="39">
        <f t="shared" si="78"/>
        <v>0</v>
      </c>
      <c r="U439" s="39">
        <f t="shared" si="78"/>
        <v>0</v>
      </c>
      <c r="V439" s="39">
        <f t="shared" si="78"/>
        <v>0</v>
      </c>
      <c r="W439" s="39">
        <f t="shared" si="78"/>
        <v>0</v>
      </c>
      <c r="X439" s="77">
        <f t="shared" si="78"/>
        <v>12003.04085</v>
      </c>
      <c r="Y439" s="68">
        <f>X439/G439*100</f>
        <v>76.33094340222574</v>
      </c>
      <c r="Z439" s="40">
        <f>Z440+Z443+Z446</f>
        <v>9862.5</v>
      </c>
      <c r="AA439" s="162">
        <f t="shared" si="73"/>
        <v>62.71860095389508</v>
      </c>
    </row>
    <row r="440" spans="1:27" ht="32.25" outlineLevel="6" thickBot="1">
      <c r="A440" s="5" t="s">
        <v>234</v>
      </c>
      <c r="B440" s="22">
        <v>953</v>
      </c>
      <c r="C440" s="6" t="s">
        <v>25</v>
      </c>
      <c r="D440" s="6" t="s">
        <v>36</v>
      </c>
      <c r="E440" s="6" t="s">
        <v>233</v>
      </c>
      <c r="F440" s="6"/>
      <c r="G440" s="39">
        <f>G441+G442</f>
        <v>12842</v>
      </c>
      <c r="H440" s="29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54"/>
      <c r="X440" s="74">
        <v>12003.04085</v>
      </c>
      <c r="Y440" s="68">
        <f>X440/G440*100</f>
        <v>93.46706782432642</v>
      </c>
      <c r="Z440" s="39">
        <f>Z441+Z442</f>
        <v>7977.110000000001</v>
      </c>
      <c r="AA440" s="162">
        <f t="shared" si="73"/>
        <v>62.11734932253543</v>
      </c>
    </row>
    <row r="441" spans="1:27" ht="16.5" outlineLevel="6" thickBot="1">
      <c r="A441" s="101" t="s">
        <v>211</v>
      </c>
      <c r="B441" s="105">
        <v>953</v>
      </c>
      <c r="C441" s="106" t="s">
        <v>25</v>
      </c>
      <c r="D441" s="106" t="s">
        <v>36</v>
      </c>
      <c r="E441" s="106" t="s">
        <v>235</v>
      </c>
      <c r="F441" s="106"/>
      <c r="G441" s="107">
        <v>12822</v>
      </c>
      <c r="H441" s="6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84"/>
      <c r="Y441" s="68"/>
      <c r="Z441" s="107">
        <v>7971.51</v>
      </c>
      <c r="AA441" s="162">
        <f t="shared" si="73"/>
        <v>62.170566214319145</v>
      </c>
    </row>
    <row r="442" spans="1:27" ht="32.25" outlineLevel="6" thickBot="1">
      <c r="A442" s="101" t="s">
        <v>212</v>
      </c>
      <c r="B442" s="105">
        <v>953</v>
      </c>
      <c r="C442" s="106" t="s">
        <v>25</v>
      </c>
      <c r="D442" s="106" t="s">
        <v>36</v>
      </c>
      <c r="E442" s="106" t="s">
        <v>236</v>
      </c>
      <c r="F442" s="106"/>
      <c r="G442" s="107">
        <v>20</v>
      </c>
      <c r="H442" s="6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84"/>
      <c r="Y442" s="68"/>
      <c r="Z442" s="107">
        <v>5.6</v>
      </c>
      <c r="AA442" s="162">
        <f t="shared" si="73"/>
        <v>27.999999999999996</v>
      </c>
    </row>
    <row r="443" spans="1:27" ht="32.25" outlineLevel="6" thickBot="1">
      <c r="A443" s="5" t="s">
        <v>219</v>
      </c>
      <c r="B443" s="22">
        <v>953</v>
      </c>
      <c r="C443" s="6" t="s">
        <v>25</v>
      </c>
      <c r="D443" s="6" t="s">
        <v>36</v>
      </c>
      <c r="E443" s="6" t="s">
        <v>213</v>
      </c>
      <c r="F443" s="6"/>
      <c r="G443" s="39">
        <f>G444+G445</f>
        <v>2823</v>
      </c>
      <c r="H443" s="6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84"/>
      <c r="Y443" s="68"/>
      <c r="Z443" s="39">
        <f>Z444+Z445</f>
        <v>1843.14</v>
      </c>
      <c r="AA443" s="162">
        <f t="shared" si="73"/>
        <v>65.29011689691816</v>
      </c>
    </row>
    <row r="444" spans="1:27" ht="32.25" outlineLevel="6" thickBot="1">
      <c r="A444" s="101" t="s">
        <v>220</v>
      </c>
      <c r="B444" s="105">
        <v>953</v>
      </c>
      <c r="C444" s="106" t="s">
        <v>25</v>
      </c>
      <c r="D444" s="106" t="s">
        <v>36</v>
      </c>
      <c r="E444" s="106" t="s">
        <v>214</v>
      </c>
      <c r="F444" s="106"/>
      <c r="G444" s="107">
        <v>544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4"/>
      <c r="Y444" s="68"/>
      <c r="Z444" s="107">
        <v>370.26</v>
      </c>
      <c r="AA444" s="162">
        <f t="shared" si="73"/>
        <v>68.0625</v>
      </c>
    </row>
    <row r="445" spans="1:27" ht="32.25" outlineLevel="6" thickBot="1">
      <c r="A445" s="101" t="s">
        <v>221</v>
      </c>
      <c r="B445" s="105">
        <v>953</v>
      </c>
      <c r="C445" s="106" t="s">
        <v>25</v>
      </c>
      <c r="D445" s="106" t="s">
        <v>36</v>
      </c>
      <c r="E445" s="106" t="s">
        <v>215</v>
      </c>
      <c r="F445" s="106"/>
      <c r="G445" s="107">
        <v>2279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4"/>
      <c r="Y445" s="68"/>
      <c r="Z445" s="107">
        <v>1472.88</v>
      </c>
      <c r="AA445" s="162">
        <f t="shared" si="73"/>
        <v>64.62834576568672</v>
      </c>
    </row>
    <row r="446" spans="1:27" ht="16.5" outlineLevel="6" thickBot="1">
      <c r="A446" s="5" t="s">
        <v>222</v>
      </c>
      <c r="B446" s="22">
        <v>953</v>
      </c>
      <c r="C446" s="6" t="s">
        <v>25</v>
      </c>
      <c r="D446" s="6" t="s">
        <v>36</v>
      </c>
      <c r="E446" s="6" t="s">
        <v>216</v>
      </c>
      <c r="F446" s="6"/>
      <c r="G446" s="39">
        <f>G447+G448</f>
        <v>60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4"/>
      <c r="Y446" s="68"/>
      <c r="Z446" s="39">
        <f>Z447+Z448</f>
        <v>42.25</v>
      </c>
      <c r="AA446" s="162">
        <f t="shared" si="73"/>
        <v>70.41666666666667</v>
      </c>
    </row>
    <row r="447" spans="1:27" ht="32.25" outlineLevel="6" thickBot="1">
      <c r="A447" s="101" t="s">
        <v>223</v>
      </c>
      <c r="B447" s="105">
        <v>953</v>
      </c>
      <c r="C447" s="106" t="s">
        <v>25</v>
      </c>
      <c r="D447" s="106" t="s">
        <v>36</v>
      </c>
      <c r="E447" s="106" t="s">
        <v>217</v>
      </c>
      <c r="F447" s="106"/>
      <c r="G447" s="107">
        <v>3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4"/>
      <c r="Y447" s="68"/>
      <c r="Z447" s="107">
        <v>0.97</v>
      </c>
      <c r="AA447" s="162">
        <f aca="true" t="shared" si="79" ref="AA447:AA470">Z447/G447*100</f>
        <v>32.33333333333333</v>
      </c>
    </row>
    <row r="448" spans="1:27" ht="16.5" outlineLevel="6" thickBot="1">
      <c r="A448" s="101" t="s">
        <v>224</v>
      </c>
      <c r="B448" s="105">
        <v>953</v>
      </c>
      <c r="C448" s="106" t="s">
        <v>25</v>
      </c>
      <c r="D448" s="106" t="s">
        <v>36</v>
      </c>
      <c r="E448" s="106" t="s">
        <v>218</v>
      </c>
      <c r="F448" s="106"/>
      <c r="G448" s="107">
        <v>57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4"/>
      <c r="Y448" s="68"/>
      <c r="Z448" s="107">
        <v>41.28</v>
      </c>
      <c r="AA448" s="162">
        <f t="shared" si="79"/>
        <v>72.42105263157896</v>
      </c>
    </row>
    <row r="449" spans="1:27" ht="16.5" outlineLevel="6" thickBot="1">
      <c r="A449" s="100" t="s">
        <v>71</v>
      </c>
      <c r="B449" s="20">
        <v>953</v>
      </c>
      <c r="C449" s="9" t="s">
        <v>25</v>
      </c>
      <c r="D449" s="9" t="s">
        <v>24</v>
      </c>
      <c r="E449" s="9" t="s">
        <v>5</v>
      </c>
      <c r="F449" s="9"/>
      <c r="G449" s="10">
        <f>G450+G455</f>
        <v>1647.8300000000002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4"/>
      <c r="Y449" s="68"/>
      <c r="Z449" s="10">
        <f>Z450+Z455</f>
        <v>531.19</v>
      </c>
      <c r="AA449" s="162">
        <f t="shared" si="79"/>
        <v>32.235728200117734</v>
      </c>
    </row>
    <row r="450" spans="1:27" ht="16.5" outlineLevel="6" thickBot="1">
      <c r="A450" s="92" t="s">
        <v>305</v>
      </c>
      <c r="B450" s="20">
        <v>953</v>
      </c>
      <c r="C450" s="9" t="s">
        <v>25</v>
      </c>
      <c r="D450" s="9" t="s">
        <v>296</v>
      </c>
      <c r="E450" s="9" t="s">
        <v>5</v>
      </c>
      <c r="F450" s="9"/>
      <c r="G450" s="10">
        <f>G451</f>
        <v>1630.9</v>
      </c>
      <c r="H450" s="6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4"/>
      <c r="Y450" s="68"/>
      <c r="Z450" s="10">
        <f>Z451</f>
        <v>531.19</v>
      </c>
      <c r="AA450" s="162">
        <f t="shared" si="79"/>
        <v>32.57035992396836</v>
      </c>
    </row>
    <row r="451" spans="1:27" ht="32.25" outlineLevel="6" thickBot="1">
      <c r="A451" s="36" t="s">
        <v>306</v>
      </c>
      <c r="B451" s="20">
        <v>953</v>
      </c>
      <c r="C451" s="9" t="s">
        <v>25</v>
      </c>
      <c r="D451" s="9" t="s">
        <v>312</v>
      </c>
      <c r="E451" s="9" t="s">
        <v>5</v>
      </c>
      <c r="F451" s="9"/>
      <c r="G451" s="10">
        <f>G452</f>
        <v>1630.9</v>
      </c>
      <c r="H451" s="6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84"/>
      <c r="Y451" s="68"/>
      <c r="Z451" s="10">
        <f>Z452</f>
        <v>531.19</v>
      </c>
      <c r="AA451" s="162">
        <f t="shared" si="79"/>
        <v>32.57035992396836</v>
      </c>
    </row>
    <row r="452" spans="1:27" ht="32.25" outlineLevel="6" thickBot="1">
      <c r="A452" s="159" t="s">
        <v>319</v>
      </c>
      <c r="B452" s="103">
        <v>953</v>
      </c>
      <c r="C452" s="104" t="s">
        <v>25</v>
      </c>
      <c r="D452" s="104" t="s">
        <v>322</v>
      </c>
      <c r="E452" s="104" t="s">
        <v>5</v>
      </c>
      <c r="F452" s="104"/>
      <c r="G452" s="16">
        <f>G453</f>
        <v>1630.9</v>
      </c>
      <c r="H452" s="6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84"/>
      <c r="Y452" s="68"/>
      <c r="Z452" s="16">
        <f>Z453</f>
        <v>531.19</v>
      </c>
      <c r="AA452" s="162">
        <f t="shared" si="79"/>
        <v>32.57035992396836</v>
      </c>
    </row>
    <row r="453" spans="1:27" ht="32.25" outlineLevel="6" thickBot="1">
      <c r="A453" s="5" t="s">
        <v>219</v>
      </c>
      <c r="B453" s="22">
        <v>953</v>
      </c>
      <c r="C453" s="6" t="s">
        <v>25</v>
      </c>
      <c r="D453" s="6" t="s">
        <v>322</v>
      </c>
      <c r="E453" s="6" t="s">
        <v>213</v>
      </c>
      <c r="F453" s="6"/>
      <c r="G453" s="7">
        <f>G454</f>
        <v>1630.9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4"/>
      <c r="Y453" s="68"/>
      <c r="Z453" s="7">
        <f>Z454</f>
        <v>531.19</v>
      </c>
      <c r="AA453" s="162">
        <f t="shared" si="79"/>
        <v>32.57035992396836</v>
      </c>
    </row>
    <row r="454" spans="1:27" ht="32.25" outlineLevel="6" thickBot="1">
      <c r="A454" s="101" t="s">
        <v>221</v>
      </c>
      <c r="B454" s="105">
        <v>953</v>
      </c>
      <c r="C454" s="106" t="s">
        <v>25</v>
      </c>
      <c r="D454" s="106" t="s">
        <v>322</v>
      </c>
      <c r="E454" s="106" t="s">
        <v>215</v>
      </c>
      <c r="F454" s="106"/>
      <c r="G454" s="113">
        <v>1630.9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4"/>
      <c r="Y454" s="68"/>
      <c r="Z454" s="113">
        <v>531.19</v>
      </c>
      <c r="AA454" s="162">
        <f t="shared" si="79"/>
        <v>32.57035992396836</v>
      </c>
    </row>
    <row r="455" spans="1:27" ht="32.25" outlineLevel="6" thickBot="1">
      <c r="A455" s="8" t="s">
        <v>262</v>
      </c>
      <c r="B455" s="20">
        <v>953</v>
      </c>
      <c r="C455" s="9" t="s">
        <v>25</v>
      </c>
      <c r="D455" s="9" t="s">
        <v>261</v>
      </c>
      <c r="E455" s="9" t="s">
        <v>5</v>
      </c>
      <c r="F455" s="9"/>
      <c r="G455" s="10">
        <f>G456</f>
        <v>16.93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4"/>
      <c r="Y455" s="68"/>
      <c r="Z455" s="10">
        <f>Z456</f>
        <v>0</v>
      </c>
      <c r="AA455" s="162">
        <f t="shared" si="79"/>
        <v>0</v>
      </c>
    </row>
    <row r="456" spans="1:27" ht="32.25" outlineLevel="6" thickBot="1">
      <c r="A456" s="5" t="s">
        <v>219</v>
      </c>
      <c r="B456" s="22">
        <v>953</v>
      </c>
      <c r="C456" s="6" t="s">
        <v>25</v>
      </c>
      <c r="D456" s="6" t="s">
        <v>261</v>
      </c>
      <c r="E456" s="6" t="s">
        <v>213</v>
      </c>
      <c r="F456" s="6"/>
      <c r="G456" s="7">
        <f>G457</f>
        <v>16.93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4"/>
      <c r="Y456" s="68"/>
      <c r="Z456" s="7">
        <f>Z457</f>
        <v>0</v>
      </c>
      <c r="AA456" s="162">
        <f t="shared" si="79"/>
        <v>0</v>
      </c>
    </row>
    <row r="457" spans="1:27" ht="32.25" outlineLevel="6" thickBot="1">
      <c r="A457" s="101" t="s">
        <v>221</v>
      </c>
      <c r="B457" s="105">
        <v>953</v>
      </c>
      <c r="C457" s="106" t="s">
        <v>25</v>
      </c>
      <c r="D457" s="106" t="s">
        <v>261</v>
      </c>
      <c r="E457" s="106" t="s">
        <v>215</v>
      </c>
      <c r="F457" s="106"/>
      <c r="G457" s="113">
        <v>16.93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4"/>
      <c r="Y457" s="68"/>
      <c r="Z457" s="113">
        <v>0</v>
      </c>
      <c r="AA457" s="162">
        <f t="shared" si="79"/>
        <v>0</v>
      </c>
    </row>
    <row r="458" spans="1:27" ht="63.75" outlineLevel="6" thickBot="1">
      <c r="A458" s="8" t="s">
        <v>359</v>
      </c>
      <c r="B458" s="20">
        <v>953</v>
      </c>
      <c r="C458" s="9" t="s">
        <v>25</v>
      </c>
      <c r="D458" s="9" t="s">
        <v>360</v>
      </c>
      <c r="E458" s="9" t="s">
        <v>5</v>
      </c>
      <c r="F458" s="9"/>
      <c r="G458" s="10">
        <f>G459</f>
        <v>1530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4"/>
      <c r="Y458" s="68"/>
      <c r="Z458" s="10">
        <f>Z459</f>
        <v>0</v>
      </c>
      <c r="AA458" s="162">
        <f t="shared" si="79"/>
        <v>0</v>
      </c>
    </row>
    <row r="459" spans="1:27" ht="32.25" outlineLevel="6" thickBot="1">
      <c r="A459" s="5" t="s">
        <v>219</v>
      </c>
      <c r="B459" s="22">
        <v>953</v>
      </c>
      <c r="C459" s="6" t="s">
        <v>25</v>
      </c>
      <c r="D459" s="6" t="s">
        <v>360</v>
      </c>
      <c r="E459" s="6" t="s">
        <v>213</v>
      </c>
      <c r="F459" s="6"/>
      <c r="G459" s="7">
        <f>G460</f>
        <v>1530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4"/>
      <c r="Y459" s="68"/>
      <c r="Z459" s="7">
        <f>Z460</f>
        <v>0</v>
      </c>
      <c r="AA459" s="162">
        <f t="shared" si="79"/>
        <v>0</v>
      </c>
    </row>
    <row r="460" spans="1:27" ht="32.25" outlineLevel="6" thickBot="1">
      <c r="A460" s="101" t="s">
        <v>221</v>
      </c>
      <c r="B460" s="105">
        <v>953</v>
      </c>
      <c r="C460" s="106" t="s">
        <v>25</v>
      </c>
      <c r="D460" s="106" t="s">
        <v>360</v>
      </c>
      <c r="E460" s="106" t="s">
        <v>215</v>
      </c>
      <c r="F460" s="106"/>
      <c r="G460" s="113">
        <v>1530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4"/>
      <c r="Y460" s="68"/>
      <c r="Z460" s="113">
        <v>0</v>
      </c>
      <c r="AA460" s="162">
        <f t="shared" si="79"/>
        <v>0</v>
      </c>
    </row>
    <row r="461" spans="1:27" ht="32.25" outlineLevel="6" thickBot="1">
      <c r="A461" s="36" t="s">
        <v>140</v>
      </c>
      <c r="B461" s="21">
        <v>953</v>
      </c>
      <c r="C461" s="11" t="s">
        <v>25</v>
      </c>
      <c r="D461" s="11" t="s">
        <v>138</v>
      </c>
      <c r="E461" s="11" t="s">
        <v>5</v>
      </c>
      <c r="F461" s="11"/>
      <c r="G461" s="37">
        <f>G462</f>
        <v>0</v>
      </c>
      <c r="H461" s="37">
        <f aca="true" t="shared" si="80" ref="H461:X461">H462</f>
        <v>0</v>
      </c>
      <c r="I461" s="37">
        <f t="shared" si="80"/>
        <v>0</v>
      </c>
      <c r="J461" s="37">
        <f t="shared" si="80"/>
        <v>0</v>
      </c>
      <c r="K461" s="37">
        <f t="shared" si="80"/>
        <v>0</v>
      </c>
      <c r="L461" s="37">
        <f t="shared" si="80"/>
        <v>0</v>
      </c>
      <c r="M461" s="37">
        <f t="shared" si="80"/>
        <v>0</v>
      </c>
      <c r="N461" s="37">
        <f t="shared" si="80"/>
        <v>0</v>
      </c>
      <c r="O461" s="37">
        <f t="shared" si="80"/>
        <v>0</v>
      </c>
      <c r="P461" s="37">
        <f t="shared" si="80"/>
        <v>0</v>
      </c>
      <c r="Q461" s="37">
        <f t="shared" si="80"/>
        <v>0</v>
      </c>
      <c r="R461" s="37">
        <f t="shared" si="80"/>
        <v>0</v>
      </c>
      <c r="S461" s="37">
        <f t="shared" si="80"/>
        <v>0</v>
      </c>
      <c r="T461" s="37">
        <f t="shared" si="80"/>
        <v>0</v>
      </c>
      <c r="U461" s="37">
        <f t="shared" si="80"/>
        <v>0</v>
      </c>
      <c r="V461" s="37">
        <f t="shared" si="80"/>
        <v>0</v>
      </c>
      <c r="W461" s="37">
        <f t="shared" si="80"/>
        <v>0</v>
      </c>
      <c r="X461" s="76">
        <f t="shared" si="80"/>
        <v>0</v>
      </c>
      <c r="Y461" s="68">
        <v>0</v>
      </c>
      <c r="Z461" s="37">
        <f>Z462</f>
        <v>0</v>
      </c>
      <c r="AA461" s="162">
        <v>0</v>
      </c>
    </row>
    <row r="462" spans="1:27" ht="16.5" outlineLevel="6" thickBot="1">
      <c r="A462" s="38" t="s">
        <v>141</v>
      </c>
      <c r="B462" s="22">
        <v>953</v>
      </c>
      <c r="C462" s="6" t="s">
        <v>25</v>
      </c>
      <c r="D462" s="6" t="s">
        <v>138</v>
      </c>
      <c r="E462" s="6" t="s">
        <v>139</v>
      </c>
      <c r="F462" s="6"/>
      <c r="G462" s="39">
        <v>0</v>
      </c>
      <c r="H462" s="29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54"/>
      <c r="X462" s="74">
        <v>0</v>
      </c>
      <c r="Y462" s="68">
        <v>0</v>
      </c>
      <c r="Z462" s="39">
        <v>0</v>
      </c>
      <c r="AA462" s="162">
        <v>0</v>
      </c>
    </row>
    <row r="463" spans="1:27" ht="19.5" outlineLevel="6" thickBot="1">
      <c r="A463" s="32" t="s">
        <v>107</v>
      </c>
      <c r="B463" s="19">
        <v>953</v>
      </c>
      <c r="C463" s="14" t="s">
        <v>106</v>
      </c>
      <c r="D463" s="14" t="s">
        <v>6</v>
      </c>
      <c r="E463" s="14" t="s">
        <v>5</v>
      </c>
      <c r="F463" s="14"/>
      <c r="G463" s="33">
        <f>G464</f>
        <v>3157</v>
      </c>
      <c r="H463" s="33">
        <f aca="true" t="shared" si="81" ref="H463:X465">H464</f>
        <v>0</v>
      </c>
      <c r="I463" s="33">
        <f t="shared" si="81"/>
        <v>0</v>
      </c>
      <c r="J463" s="33">
        <f t="shared" si="81"/>
        <v>0</v>
      </c>
      <c r="K463" s="33">
        <f t="shared" si="81"/>
        <v>0</v>
      </c>
      <c r="L463" s="33">
        <f t="shared" si="81"/>
        <v>0</v>
      </c>
      <c r="M463" s="33">
        <f t="shared" si="81"/>
        <v>0</v>
      </c>
      <c r="N463" s="33">
        <f t="shared" si="81"/>
        <v>0</v>
      </c>
      <c r="O463" s="33">
        <f t="shared" si="81"/>
        <v>0</v>
      </c>
      <c r="P463" s="33">
        <f t="shared" si="81"/>
        <v>0</v>
      </c>
      <c r="Q463" s="33">
        <f t="shared" si="81"/>
        <v>0</v>
      </c>
      <c r="R463" s="33">
        <f t="shared" si="81"/>
        <v>0</v>
      </c>
      <c r="S463" s="33">
        <f t="shared" si="81"/>
        <v>0</v>
      </c>
      <c r="T463" s="33">
        <f t="shared" si="81"/>
        <v>0</v>
      </c>
      <c r="U463" s="33">
        <f t="shared" si="81"/>
        <v>0</v>
      </c>
      <c r="V463" s="33">
        <f t="shared" si="81"/>
        <v>0</v>
      </c>
      <c r="W463" s="33">
        <f t="shared" si="81"/>
        <v>0</v>
      </c>
      <c r="X463" s="82">
        <f t="shared" si="81"/>
        <v>1776.20821</v>
      </c>
      <c r="Y463" s="68">
        <f>X463/G463*100</f>
        <v>56.26253436807095</v>
      </c>
      <c r="Z463" s="33">
        <f>Z464</f>
        <v>2199.33</v>
      </c>
      <c r="AA463" s="162">
        <f t="shared" si="79"/>
        <v>69.66518847006652</v>
      </c>
    </row>
    <row r="464" spans="1:27" ht="16.5" outlineLevel="6" thickBot="1">
      <c r="A464" s="34" t="s">
        <v>83</v>
      </c>
      <c r="B464" s="20">
        <v>953</v>
      </c>
      <c r="C464" s="9" t="s">
        <v>45</v>
      </c>
      <c r="D464" s="9" t="s">
        <v>6</v>
      </c>
      <c r="E464" s="9" t="s">
        <v>5</v>
      </c>
      <c r="F464" s="9"/>
      <c r="G464" s="35">
        <f>G465</f>
        <v>3157</v>
      </c>
      <c r="H464" s="35">
        <f t="shared" si="81"/>
        <v>0</v>
      </c>
      <c r="I464" s="35">
        <f t="shared" si="81"/>
        <v>0</v>
      </c>
      <c r="J464" s="35">
        <f t="shared" si="81"/>
        <v>0</v>
      </c>
      <c r="K464" s="35">
        <f t="shared" si="81"/>
        <v>0</v>
      </c>
      <c r="L464" s="35">
        <f t="shared" si="81"/>
        <v>0</v>
      </c>
      <c r="M464" s="35">
        <f t="shared" si="81"/>
        <v>0</v>
      </c>
      <c r="N464" s="35">
        <f t="shared" si="81"/>
        <v>0</v>
      </c>
      <c r="O464" s="35">
        <f t="shared" si="81"/>
        <v>0</v>
      </c>
      <c r="P464" s="35">
        <f t="shared" si="81"/>
        <v>0</v>
      </c>
      <c r="Q464" s="35">
        <f t="shared" si="81"/>
        <v>0</v>
      </c>
      <c r="R464" s="35">
        <f t="shared" si="81"/>
        <v>0</v>
      </c>
      <c r="S464" s="35">
        <f t="shared" si="81"/>
        <v>0</v>
      </c>
      <c r="T464" s="35">
        <f t="shared" si="81"/>
        <v>0</v>
      </c>
      <c r="U464" s="35">
        <f t="shared" si="81"/>
        <v>0</v>
      </c>
      <c r="V464" s="35">
        <f t="shared" si="81"/>
        <v>0</v>
      </c>
      <c r="W464" s="35">
        <f t="shared" si="81"/>
        <v>0</v>
      </c>
      <c r="X464" s="75">
        <f t="shared" si="81"/>
        <v>1776.20821</v>
      </c>
      <c r="Y464" s="68">
        <f>X464/G464*100</f>
        <v>56.26253436807095</v>
      </c>
      <c r="Z464" s="35">
        <f>Z465</f>
        <v>2199.33</v>
      </c>
      <c r="AA464" s="162">
        <f t="shared" si="79"/>
        <v>69.66518847006652</v>
      </c>
    </row>
    <row r="465" spans="1:27" ht="16.5" outlineLevel="6" thickBot="1">
      <c r="A465" s="36" t="s">
        <v>119</v>
      </c>
      <c r="B465" s="21">
        <v>953</v>
      </c>
      <c r="C465" s="11" t="s">
        <v>45</v>
      </c>
      <c r="D465" s="11" t="s">
        <v>118</v>
      </c>
      <c r="E465" s="11" t="s">
        <v>5</v>
      </c>
      <c r="F465" s="11"/>
      <c r="G465" s="37">
        <f>G466</f>
        <v>3157</v>
      </c>
      <c r="H465" s="37">
        <f t="shared" si="81"/>
        <v>0</v>
      </c>
      <c r="I465" s="37">
        <f t="shared" si="81"/>
        <v>0</v>
      </c>
      <c r="J465" s="37">
        <f t="shared" si="81"/>
        <v>0</v>
      </c>
      <c r="K465" s="37">
        <f t="shared" si="81"/>
        <v>0</v>
      </c>
      <c r="L465" s="37">
        <f t="shared" si="81"/>
        <v>0</v>
      </c>
      <c r="M465" s="37">
        <f t="shared" si="81"/>
        <v>0</v>
      </c>
      <c r="N465" s="37">
        <f t="shared" si="81"/>
        <v>0</v>
      </c>
      <c r="O465" s="37">
        <f t="shared" si="81"/>
        <v>0</v>
      </c>
      <c r="P465" s="37">
        <f t="shared" si="81"/>
        <v>0</v>
      </c>
      <c r="Q465" s="37">
        <f t="shared" si="81"/>
        <v>0</v>
      </c>
      <c r="R465" s="37">
        <f t="shared" si="81"/>
        <v>0</v>
      </c>
      <c r="S465" s="37">
        <f t="shared" si="81"/>
        <v>0</v>
      </c>
      <c r="T465" s="37">
        <f t="shared" si="81"/>
        <v>0</v>
      </c>
      <c r="U465" s="37">
        <f t="shared" si="81"/>
        <v>0</v>
      </c>
      <c r="V465" s="37">
        <f t="shared" si="81"/>
        <v>0</v>
      </c>
      <c r="W465" s="37">
        <f t="shared" si="81"/>
        <v>0</v>
      </c>
      <c r="X465" s="76">
        <f t="shared" si="81"/>
        <v>1776.20821</v>
      </c>
      <c r="Y465" s="68">
        <f>X465/G465*100</f>
        <v>56.26253436807095</v>
      </c>
      <c r="Z465" s="37">
        <f>Z466</f>
        <v>2199.33</v>
      </c>
      <c r="AA465" s="162">
        <f t="shared" si="79"/>
        <v>69.66518847006652</v>
      </c>
    </row>
    <row r="466" spans="1:27" ht="79.5" outlineLevel="6" thickBot="1">
      <c r="A466" s="102" t="s">
        <v>84</v>
      </c>
      <c r="B466" s="103">
        <v>953</v>
      </c>
      <c r="C466" s="104" t="s">
        <v>45</v>
      </c>
      <c r="D466" s="104" t="s">
        <v>46</v>
      </c>
      <c r="E466" s="104" t="s">
        <v>5</v>
      </c>
      <c r="F466" s="104"/>
      <c r="G466" s="40">
        <f>G467</f>
        <v>3157</v>
      </c>
      <c r="H466" s="39">
        <f aca="true" t="shared" si="82" ref="H466:X466">H468</f>
        <v>0</v>
      </c>
      <c r="I466" s="39">
        <f t="shared" si="82"/>
        <v>0</v>
      </c>
      <c r="J466" s="39">
        <f t="shared" si="82"/>
        <v>0</v>
      </c>
      <c r="K466" s="39">
        <f t="shared" si="82"/>
        <v>0</v>
      </c>
      <c r="L466" s="39">
        <f t="shared" si="82"/>
        <v>0</v>
      </c>
      <c r="M466" s="39">
        <f t="shared" si="82"/>
        <v>0</v>
      </c>
      <c r="N466" s="39">
        <f t="shared" si="82"/>
        <v>0</v>
      </c>
      <c r="O466" s="39">
        <f t="shared" si="82"/>
        <v>0</v>
      </c>
      <c r="P466" s="39">
        <f t="shared" si="82"/>
        <v>0</v>
      </c>
      <c r="Q466" s="39">
        <f t="shared" si="82"/>
        <v>0</v>
      </c>
      <c r="R466" s="39">
        <f t="shared" si="82"/>
        <v>0</v>
      </c>
      <c r="S466" s="39">
        <f t="shared" si="82"/>
        <v>0</v>
      </c>
      <c r="T466" s="39">
        <f t="shared" si="82"/>
        <v>0</v>
      </c>
      <c r="U466" s="39">
        <f t="shared" si="82"/>
        <v>0</v>
      </c>
      <c r="V466" s="39">
        <f t="shared" si="82"/>
        <v>0</v>
      </c>
      <c r="W466" s="39">
        <f t="shared" si="82"/>
        <v>0</v>
      </c>
      <c r="X466" s="77">
        <f t="shared" si="82"/>
        <v>1776.20821</v>
      </c>
      <c r="Y466" s="68">
        <f>X466/G466*100</f>
        <v>56.26253436807095</v>
      </c>
      <c r="Z466" s="40">
        <f>Z467</f>
        <v>2199.33</v>
      </c>
      <c r="AA466" s="162">
        <f t="shared" si="79"/>
        <v>69.66518847006652</v>
      </c>
    </row>
    <row r="467" spans="1:27" ht="32.25" outlineLevel="6" thickBot="1">
      <c r="A467" s="5" t="s">
        <v>273</v>
      </c>
      <c r="B467" s="22">
        <v>953</v>
      </c>
      <c r="C467" s="6" t="s">
        <v>45</v>
      </c>
      <c r="D467" s="6" t="s">
        <v>46</v>
      </c>
      <c r="E467" s="128" t="s">
        <v>271</v>
      </c>
      <c r="F467" s="128"/>
      <c r="G467" s="129">
        <f>G468</f>
        <v>3157</v>
      </c>
      <c r="H467" s="6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130"/>
      <c r="Y467" s="68"/>
      <c r="Z467" s="129">
        <f>Z468</f>
        <v>2199.33</v>
      </c>
      <c r="AA467" s="162">
        <f t="shared" si="79"/>
        <v>69.66518847006652</v>
      </c>
    </row>
    <row r="468" spans="1:27" ht="32.25" outlineLevel="6" thickBot="1">
      <c r="A468" s="101" t="s">
        <v>274</v>
      </c>
      <c r="B468" s="131">
        <v>953</v>
      </c>
      <c r="C468" s="132" t="s">
        <v>45</v>
      </c>
      <c r="D468" s="132" t="s">
        <v>46</v>
      </c>
      <c r="E468" s="132" t="s">
        <v>272</v>
      </c>
      <c r="F468" s="132"/>
      <c r="G468" s="133">
        <v>3157</v>
      </c>
      <c r="H468" s="29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54"/>
      <c r="X468" s="85">
        <v>1776.20821</v>
      </c>
      <c r="Y468" s="68">
        <f>X468/G468*100</f>
        <v>56.26253436807095</v>
      </c>
      <c r="Z468" s="133">
        <v>2199.33</v>
      </c>
      <c r="AA468" s="164">
        <f t="shared" si="79"/>
        <v>69.66518847006652</v>
      </c>
    </row>
    <row r="469" spans="1:27" ht="16.5" outlineLevel="6" thickBot="1">
      <c r="A469" s="61"/>
      <c r="B469" s="62"/>
      <c r="C469" s="62"/>
      <c r="D469" s="62"/>
      <c r="E469" s="62"/>
      <c r="F469" s="62"/>
      <c r="G469" s="63"/>
      <c r="H469" s="29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54"/>
      <c r="X469" s="86"/>
      <c r="Y469" s="68"/>
      <c r="AA469" s="163"/>
    </row>
    <row r="470" spans="1:27" ht="18.75">
      <c r="A470" s="58" t="s">
        <v>48</v>
      </c>
      <c r="B470" s="58"/>
      <c r="C470" s="58"/>
      <c r="D470" s="58"/>
      <c r="E470" s="58"/>
      <c r="F470" s="58"/>
      <c r="G470" s="47">
        <f>G318+G11</f>
        <v>511361.07</v>
      </c>
      <c r="H470" s="47" t="e">
        <f aca="true" t="shared" si="83" ref="H470:Z470">H318+H11</f>
        <v>#REF!</v>
      </c>
      <c r="I470" s="47" t="e">
        <f t="shared" si="83"/>
        <v>#REF!</v>
      </c>
      <c r="J470" s="47" t="e">
        <f t="shared" si="83"/>
        <v>#REF!</v>
      </c>
      <c r="K470" s="47" t="e">
        <f t="shared" si="83"/>
        <v>#REF!</v>
      </c>
      <c r="L470" s="47" t="e">
        <f t="shared" si="83"/>
        <v>#REF!</v>
      </c>
      <c r="M470" s="47" t="e">
        <f t="shared" si="83"/>
        <v>#REF!</v>
      </c>
      <c r="N470" s="47" t="e">
        <f t="shared" si="83"/>
        <v>#REF!</v>
      </c>
      <c r="O470" s="47" t="e">
        <f t="shared" si="83"/>
        <v>#REF!</v>
      </c>
      <c r="P470" s="47" t="e">
        <f t="shared" si="83"/>
        <v>#REF!</v>
      </c>
      <c r="Q470" s="47" t="e">
        <f t="shared" si="83"/>
        <v>#REF!</v>
      </c>
      <c r="R470" s="47" t="e">
        <f t="shared" si="83"/>
        <v>#REF!</v>
      </c>
      <c r="S470" s="47" t="e">
        <f t="shared" si="83"/>
        <v>#REF!</v>
      </c>
      <c r="T470" s="47" t="e">
        <f t="shared" si="83"/>
        <v>#REF!</v>
      </c>
      <c r="U470" s="47" t="e">
        <f t="shared" si="83"/>
        <v>#REF!</v>
      </c>
      <c r="V470" s="47" t="e">
        <f t="shared" si="83"/>
        <v>#REF!</v>
      </c>
      <c r="W470" s="47" t="e">
        <f t="shared" si="83"/>
        <v>#REF!</v>
      </c>
      <c r="X470" s="47" t="e">
        <f t="shared" si="83"/>
        <v>#REF!</v>
      </c>
      <c r="Y470" s="47" t="e">
        <f t="shared" si="83"/>
        <v>#REF!</v>
      </c>
      <c r="Z470" s="47">
        <f t="shared" si="83"/>
        <v>349730.78</v>
      </c>
      <c r="AA470" s="163">
        <f t="shared" si="79"/>
        <v>68.39214021513214</v>
      </c>
    </row>
    <row r="471" spans="1:23" ht="15.75">
      <c r="A471" s="1"/>
      <c r="B471" s="2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</sheetData>
  <sheetProtection/>
  <autoFilter ref="A10:AA468"/>
  <mergeCells count="5">
    <mergeCell ref="B1:W1"/>
    <mergeCell ref="B2:W2"/>
    <mergeCell ref="C3:V3"/>
    <mergeCell ref="A8:V8"/>
    <mergeCell ref="A7:V7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2013-11-28T23:11:44Z</cp:lastPrinted>
  <dcterms:created xsi:type="dcterms:W3CDTF">2008-11-11T04:53:42Z</dcterms:created>
  <dcterms:modified xsi:type="dcterms:W3CDTF">2013-11-28T23:12:19Z</dcterms:modified>
  <cp:category/>
  <cp:version/>
  <cp:contentType/>
  <cp:contentStatus/>
</cp:coreProperties>
</file>